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activeTab="1"/>
  </bookViews>
  <sheets>
    <sheet name="пр.1" sheetId="1" r:id="rId1"/>
    <sheet name="пр.2" sheetId="2" r:id="rId2"/>
    <sheet name="пр. 3" sheetId="8" r:id="rId3"/>
    <sheet name="пр.4" sheetId="6" r:id="rId4"/>
  </sheets>
  <calcPr calcId="145621"/>
</workbook>
</file>

<file path=xl/calcChain.xml><?xml version="1.0" encoding="utf-8"?>
<calcChain xmlns="http://schemas.openxmlformats.org/spreadsheetml/2006/main">
  <c r="H77" i="8" l="1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C22" i="2" l="1"/>
  <c r="D22" i="2" l="1"/>
  <c r="E5" i="2" s="1"/>
  <c r="D12" i="1" l="1"/>
  <c r="E26" i="1" l="1"/>
  <c r="E59" i="1" l="1"/>
  <c r="G44" i="1" l="1"/>
  <c r="E44" i="1"/>
  <c r="E38" i="1"/>
  <c r="D27" i="1" l="1"/>
  <c r="D21" i="1" l="1"/>
  <c r="D58" i="1" l="1"/>
  <c r="H61" i="1"/>
  <c r="H60" i="1"/>
  <c r="G61" i="1"/>
  <c r="G60" i="1"/>
  <c r="F61" i="1"/>
  <c r="F60" i="1"/>
  <c r="E61" i="1"/>
  <c r="E60" i="1"/>
  <c r="D60" i="1" l="1"/>
  <c r="E62" i="1"/>
  <c r="E21" i="2"/>
  <c r="H32" i="1" l="1"/>
  <c r="H29" i="1"/>
  <c r="H14" i="1"/>
  <c r="H62" i="1" l="1"/>
  <c r="F59" i="1"/>
  <c r="D57" i="1"/>
  <c r="E20" i="2" l="1"/>
  <c r="D59" i="1"/>
  <c r="D55" i="1"/>
  <c r="D54" i="1"/>
  <c r="F56" i="1"/>
  <c r="D56" i="1" l="1"/>
  <c r="D15" i="1" l="1"/>
  <c r="D16" i="1"/>
  <c r="D13" i="1"/>
  <c r="D18" i="1"/>
  <c r="D19" i="1"/>
  <c r="D22" i="1"/>
  <c r="D24" i="1"/>
  <c r="D25" i="1"/>
  <c r="D28" i="1"/>
  <c r="D30" i="1"/>
  <c r="D31" i="1"/>
  <c r="D33" i="1"/>
  <c r="D34" i="1"/>
  <c r="D36" i="1"/>
  <c r="D37" i="1"/>
  <c r="D39" i="1"/>
  <c r="D40" i="1"/>
  <c r="D42" i="1"/>
  <c r="D43" i="1"/>
  <c r="D45" i="1"/>
  <c r="D46" i="1"/>
  <c r="D48" i="1"/>
  <c r="D49" i="1"/>
  <c r="D51" i="1"/>
  <c r="D52" i="1"/>
  <c r="D10" i="1"/>
  <c r="D9" i="1"/>
  <c r="D38" i="1" l="1"/>
  <c r="D44" i="1"/>
  <c r="D47" i="1"/>
  <c r="D53" i="1"/>
  <c r="D50" i="1"/>
  <c r="D41" i="1"/>
  <c r="D35" i="1"/>
  <c r="D32" i="1"/>
  <c r="D29" i="1"/>
  <c r="D26" i="1"/>
  <c r="D23" i="1"/>
  <c r="D20" i="1"/>
  <c r="D14" i="1"/>
  <c r="D17" i="1"/>
  <c r="D11" i="1"/>
  <c r="E53" i="1" l="1"/>
  <c r="F53" i="1"/>
  <c r="G53" i="1"/>
  <c r="E50" i="1"/>
  <c r="F50" i="1"/>
  <c r="F47" i="1"/>
  <c r="G47" i="1"/>
  <c r="F44" i="1"/>
  <c r="E41" i="1"/>
  <c r="F41" i="1"/>
  <c r="G41" i="1"/>
  <c r="F38" i="1"/>
  <c r="G38" i="1"/>
  <c r="E35" i="1"/>
  <c r="F35" i="1"/>
  <c r="G35" i="1"/>
  <c r="E32" i="1"/>
  <c r="G32" i="1"/>
  <c r="E29" i="1"/>
  <c r="F29" i="1"/>
  <c r="F26" i="1"/>
  <c r="G26" i="1"/>
  <c r="E23" i="1"/>
  <c r="F23" i="1"/>
  <c r="G23" i="1"/>
  <c r="E20" i="1"/>
  <c r="F20" i="1"/>
  <c r="E14" i="1"/>
  <c r="F14" i="1"/>
  <c r="G14" i="1"/>
  <c r="E17" i="1"/>
  <c r="F17" i="1"/>
  <c r="E11" i="1"/>
  <c r="F11" i="1"/>
  <c r="E16" i="2" l="1"/>
  <c r="G62" i="1"/>
  <c r="F62" i="1"/>
  <c r="D61" i="1"/>
  <c r="E17" i="2"/>
  <c r="E14" i="2"/>
  <c r="E9" i="2"/>
  <c r="E15" i="2"/>
  <c r="E6" i="2"/>
  <c r="E13" i="2"/>
  <c r="E11" i="2"/>
  <c r="E19" i="2"/>
  <c r="E7" i="2"/>
  <c r="E10" i="2"/>
  <c r="E18" i="2"/>
  <c r="E8" i="2"/>
  <c r="E12" i="2"/>
  <c r="E22" i="2" l="1"/>
  <c r="D62" i="1"/>
</calcChain>
</file>

<file path=xl/sharedStrings.xml><?xml version="1.0" encoding="utf-8"?>
<sst xmlns="http://schemas.openxmlformats.org/spreadsheetml/2006/main" count="338" uniqueCount="175">
  <si>
    <t>№ п/п</t>
  </si>
  <si>
    <t>Наименование МП</t>
  </si>
  <si>
    <t xml:space="preserve"> федеральный и краевой бюджет</t>
  </si>
  <si>
    <t>районный бюджет</t>
  </si>
  <si>
    <t>средства поселений</t>
  </si>
  <si>
    <t>Муниципальная программа «Развитие системы образования Пермского муниципального района на 2016-2020 годы»</t>
  </si>
  <si>
    <t>Муниципальная программа «Развитие физической культуры и спорта в Пермском муниципальном районе на 2016 – 2020 годы»</t>
  </si>
  <si>
    <t>Муниципальная программа «Развитие сферы культуры Пермского муниципального района на 2016 -2020 годы»</t>
  </si>
  <si>
    <t>Муниципальная программа «Семья и дети Пермского муниципального района на 2016-2020 годы»</t>
  </si>
  <si>
    <t>Муниципальная программа «Обеспечение качественным жильем и услугами жилищно-коммунального хозяйства населения Пермского муниципального района на 2016-2020 годы»</t>
  </si>
  <si>
    <t>Муниципальная программа «Развитие дорожного хозяйства и благоустройство Пермского муниципального района на 2016-2020 годы»</t>
  </si>
  <si>
    <t>Муниципальная программа Пермского муниципального района «Экономическое развитие Пермского муниципального района на 2016-2020 годы»</t>
  </si>
  <si>
    <t>Муниципальная программа «Улучшение жилищных условий граждан, проживающих в Пермском муниципальном районе на 2016-2020 годы»</t>
  </si>
  <si>
    <t>Муниципальная программа «Охрана окружающей среды в Пермском муниципальном районе на 2016-2020 годы»</t>
  </si>
  <si>
    <t>Муниципальная программа «Обеспечение безопасности населения и территории Пермского муниципального района на 2016-2020 годы»</t>
  </si>
  <si>
    <t>Муниципальная программа «Сельское хозяйство и устойчивое развитие сельских территорий Пермского муниципального района на среднесрочный период 2016-2020 годы»</t>
  </si>
  <si>
    <t>Муниципальная программа «Управление земельными ресурсами и имуществом Пермского муниципального района на 2016-2020 годы»</t>
  </si>
  <si>
    <t>Муниципальная программа «Градостроительная политика Пермского муниципального района на 2016-2020 годы»</t>
  </si>
  <si>
    <t>Муниципальная программа «Совершенствование муниципального управления Пермского муниципального района на 2016-2020 годы»</t>
  </si>
  <si>
    <t>Итого:</t>
  </si>
  <si>
    <t>Удельный вес в общем объеме финансирования, %</t>
  </si>
  <si>
    <t>Приложение 1</t>
  </si>
  <si>
    <t>план</t>
  </si>
  <si>
    <t>факт</t>
  </si>
  <si>
    <t>% освоения</t>
  </si>
  <si>
    <t>Финансирование и исполнение объемов финансирования муниципальной программы, тыс.руб.</t>
  </si>
  <si>
    <t>Наименование муниципальной программы</t>
  </si>
  <si>
    <t>Приложение 2</t>
  </si>
  <si>
    <t>Приложение 3</t>
  </si>
  <si>
    <t>Исполнитель муниципальной программы</t>
  </si>
  <si>
    <t>Приложение 4</t>
  </si>
  <si>
    <t>Наименование конечного показателя МП</t>
  </si>
  <si>
    <t>ед. изм</t>
  </si>
  <si>
    <t xml:space="preserve">Значение показателя </t>
  </si>
  <si>
    <t xml:space="preserve">Плановое </t>
  </si>
  <si>
    <t xml:space="preserve">Фактическое </t>
  </si>
  <si>
    <t>%</t>
  </si>
  <si>
    <t>чел.</t>
  </si>
  <si>
    <t>ед.</t>
  </si>
  <si>
    <t>руб.</t>
  </si>
  <si>
    <t>млн. руб.</t>
  </si>
  <si>
    <t>Количество индивидуальных предпринимателей на 1000 жителей населения</t>
  </si>
  <si>
    <t>Сохранение на уровне 2014 года доли населения Пермского района, привлеченных к участию в экологической деятельности</t>
  </si>
  <si>
    <t>Доля ликвидированных несанкционированных свалок отходов к общему числу выявленных несанкционированных свалок на землях общего пользования на территории Пермского района</t>
  </si>
  <si>
    <t xml:space="preserve">ед. </t>
  </si>
  <si>
    <t>объ-ект</t>
  </si>
  <si>
    <t>-оборудование турникетами</t>
  </si>
  <si>
    <t>-организация физической охраны</t>
  </si>
  <si>
    <t>-ограждение по периметру</t>
  </si>
  <si>
    <t>Индекс физического объема сельскохозяйственной продукции в хозяйствах всех категорий</t>
  </si>
  <si>
    <t>га</t>
  </si>
  <si>
    <t xml:space="preserve">Доля расходов бюджета Пермского муниципального района, формируемых в рамках муниципальных программ </t>
  </si>
  <si>
    <t>Коэффициент отношения муниципального долга к объему доходов бюджета без учета утвержденного объема безвозмездных поступлений и (или) поступлений налоговых доходов по дополнительным нормативам отчислений</t>
  </si>
  <si>
    <t>Финансово-экономическое управление администрации района</t>
  </si>
  <si>
    <t>Управление по делам культуры и спорта администрации района</t>
  </si>
  <si>
    <t>Управление образования  администрации района</t>
  </si>
  <si>
    <t>МКУ "Управление благоустройством Пермского муниципального района"</t>
  </si>
  <si>
    <t>Комитет имущественных отношений администрации  района</t>
  </si>
  <si>
    <t>МКУ "Центр обеспечения безопасности Пермского муниципального района"</t>
  </si>
  <si>
    <t>4=5+6+7</t>
  </si>
  <si>
    <t>Объем бюджетного финансирования</t>
  </si>
  <si>
    <t>Внебюджетные источники</t>
  </si>
  <si>
    <t>Муниципальная программа «Доступная среда для инвалидов и других маломобильных групп населения в Пермском муниципальном районе на 2017-2020 годы»</t>
  </si>
  <si>
    <t>Управление социального развития администрации района</t>
  </si>
  <si>
    <t>Администрация Пермского муниципального района</t>
  </si>
  <si>
    <t>Уровень обеспеченности населения спортивными сооружениями исходя из единовременной пропускной способности</t>
  </si>
  <si>
    <t>Доля учащихся и студентов, систематически занимающихся физической культурой и спортом, в общей численности учащихся и студентов</t>
  </si>
  <si>
    <t>Доля лиц с ограниченными возможностями здоровья и инвалидов, систематически занимающихся физической культурой и спортом, в общей численности данной категории населения</t>
  </si>
  <si>
    <t>Количество творческих коллективов и индивидуальных исполнителей, ставших дипломантами и лауреатами международных и всероссийских конкурсов, фестивалей</t>
  </si>
  <si>
    <t>Число  посетителей музея (в том числе реальных посетителей в стационарных условиях и участников различных музейных мероприятий)</t>
  </si>
  <si>
    <t>Среднемесячная номинальная начисленная заработная плата работников муниципальных учреждений культуры и искусства</t>
  </si>
  <si>
    <t>шт.</t>
  </si>
  <si>
    <t>Доля выпускников 11-х классов, получивших аттестаты о среднем образовании</t>
  </si>
  <si>
    <t>МКУ "Управление стратегического развития Пермского муниципального района"</t>
  </si>
  <si>
    <t>Управлениет социального развития администрации Пермского муниципального района</t>
  </si>
  <si>
    <t>-</t>
  </si>
  <si>
    <t>показатель</t>
  </si>
  <si>
    <t>Отклонение</t>
  </si>
  <si>
    <t>Доля населения Пермского муниципального района, систематически занимающегося физической культурой и спортом</t>
  </si>
  <si>
    <t>Детская преступность, количество зарегистрированных преступлений, совершенных несовершеннолетними на 10000 человек населения</t>
  </si>
  <si>
    <t>Количество несовершеннолетних группы «норма», совершивших общественно опасные деяния, преступления на 1000 человек детского населения</t>
  </si>
  <si>
    <t>Объем инвестиций в основной капитал за счет реализации Программы*</t>
  </si>
  <si>
    <t>Доля доступных для инвалидов и других МГН объектов социальной инфраструктуры в общем количестве объектов социальной структуры</t>
  </si>
  <si>
    <t>Доля инвалидов, положительно оценивающих уровень доступности приоритетных объектов и услуг в приоритетных сферах жизнедеятельности, в общей численности опрошенных инвалидов</t>
  </si>
  <si>
    <t>Количество организованных администрацией совместно с Всероссийским обществом инвалидов социально значимых мероприятий</t>
  </si>
  <si>
    <t>Муниципальная программа "Развитие молодёжной политики в Пермском мунципальном районе на 2018-2020 годы"</t>
  </si>
  <si>
    <t>Доля молодых граждан  в возрасте  от 14 до 35 лет, принимающих участие в мероприятиях муниципальной Программы</t>
  </si>
  <si>
    <t>не менее 94</t>
  </si>
  <si>
    <t>Оценка эффективности  реализации  МП,%</t>
  </si>
  <si>
    <t>Управление по развитию агропромышленного комплекса и предпринимательства администрации ПМР</t>
  </si>
  <si>
    <t>Муниципальная программа "Развитие молодежной политики в Пермском муниципальном районе на 2018-2020 годы"</t>
  </si>
  <si>
    <t>Выполнение плановых показателей по доходам от использования имущества и земельных участков</t>
  </si>
  <si>
    <t>Удельный вес численности педагогических работников в возрасте до 35 лет</t>
  </si>
  <si>
    <t>Доля детей и молодежи, получающих в Пермском районе услуги художественного образования, от общей численности детей в возрасте 5-18 лет, проживающих в Пермском районе</t>
  </si>
  <si>
    <t>Количество построенных (приобретенных, реконструированных, перенесенных) объектов инфраструктуры сферы культуры района</t>
  </si>
  <si>
    <t>Удельный вес детского и семейного неблагополучия</t>
  </si>
  <si>
    <t>Ликвидация аварийного жилищного фонда</t>
  </si>
  <si>
    <t>Завершение строительства газопроводов</t>
  </si>
  <si>
    <t>Доля автомобильных дорог, находящихся в нормативном состоянии</t>
  </si>
  <si>
    <t>Число субъектов малого и среднего предпринимательства</t>
  </si>
  <si>
    <t>Турпоток</t>
  </si>
  <si>
    <t>Протяженность автомобильных дорог, в отношении которых проведены кадастровые и землеустроительные работы</t>
  </si>
  <si>
    <t>км</t>
  </si>
  <si>
    <t>Количество документов и сведений, по которым осуществляется электронное межведомственное взаимодействие</t>
  </si>
  <si>
    <t>дней</t>
  </si>
  <si>
    <t>Объем ввода в эксплуатацию жилья в муниципальном образовании</t>
  </si>
  <si>
    <t>Доля граждан, использующих механизм получения муниципальных услуг в электронной форме</t>
  </si>
  <si>
    <t>Доля расходов бюджета района, в отношении которых осуществлен внутренний финансовый контроль</t>
  </si>
  <si>
    <t>не менее 14</t>
  </si>
  <si>
    <t>Количество молодежных активов на территории Пермского муниципального района</t>
  </si>
  <si>
    <t xml:space="preserve">Уровень преступности на 10000 населения </t>
  </si>
  <si>
    <t>Гибель людей в чрезвычайных ситуациях и происшествиях связанных с возникновением пожаров на территории Пермского муниципального района, на 10000 населения</t>
  </si>
  <si>
    <t xml:space="preserve">Гибель людей на водных объектах Пермского муниципального района, на 10000 населения   </t>
  </si>
  <si>
    <t>количество граждан</t>
  </si>
  <si>
    <t>Ввод в эксплуатацию (приобретение) жилья</t>
  </si>
  <si>
    <t>кв.м.</t>
  </si>
  <si>
    <t>Количество установленных модульных зданий для осуществления медицинской деятельности на территории Пермского муниципального района в рамках реализации муниципальной программы</t>
  </si>
  <si>
    <t>в том числе:</t>
  </si>
  <si>
    <t>Муниципальная программа Пермского муниципального района «Управление муниципальными финансами и муниципальным долгом  Пермского муниципального района на 2016-2020 годы»</t>
  </si>
  <si>
    <t>Муниципальная программа «Развитие системы образования Пермского муниципального района»</t>
  </si>
  <si>
    <t>Муниципальная программа «Развитие физической культуры и спорта в Пермском муниципальном районе»</t>
  </si>
  <si>
    <t>Муниципальная программа «Развитие сферы культуры Пермского муниципального района»</t>
  </si>
  <si>
    <t>Муниципальная программа «Семья и дети Пермского муниципального района»</t>
  </si>
  <si>
    <t>Муниципальная программа «Обеспечение качественным жильем и услугами жилищно-коммунального хозяйства населения Пермского муниципального района»</t>
  </si>
  <si>
    <t>Муниципальная программа «Развитие дорожного хозяйства и благоустройство Пермского муниципального района»</t>
  </si>
  <si>
    <t>Муниципальная программа Пермского муниципального района «Экономическое развитие Пермского муниципального района»</t>
  </si>
  <si>
    <t>Муниципальная программа «Улучшение жилищных условий граждан, проживающих в Пермском муниципальном районе»</t>
  </si>
  <si>
    <t>Муниципальная программа «Охрана окружающей среды в Пермском муниципальном районе»</t>
  </si>
  <si>
    <t>Муниципальная программа «Обеспечение безопасности населения и территории Пермского муниципального района»</t>
  </si>
  <si>
    <t>Муниципальная программа «Сельское хозяйство и устойчивое развитие сельских территорий Пермского муниципального района на среднесрочный период»</t>
  </si>
  <si>
    <t>Муниципальная программа «Управление земельными ресурсами и имуществом Пермского муниципального района»</t>
  </si>
  <si>
    <t>Муниципальная программа «Градостроительная политика Пермского муниципального района»</t>
  </si>
  <si>
    <t>Муниципальная программа «Совершенствование муниципального управления Пермского муниципального района»</t>
  </si>
  <si>
    <t>Муниципальная программа Пермского муниципального района «Управление муниципальными финансами и муниципальным долгом Пермского муниципального района»</t>
  </si>
  <si>
    <t>Муниципальная программа «Доступная среда для инвалидов и других маломобильных групп населения в Пермском муниципальном районе»</t>
  </si>
  <si>
    <t>Муниципальная программа «Развитие молодежной политики в Пермском муниципальном районе»</t>
  </si>
  <si>
    <t>Объем финансирования муниципальных программ Пермского муниципального района за 2020 год</t>
  </si>
  <si>
    <t xml:space="preserve">Отчет о достижении конечных показателей муниципальных программ Пермского муниципального района  за 2020 год </t>
  </si>
  <si>
    <t>Доля детей от 3 до 7 лет, получающих услуги дошкольного образования в образовательных организациях, реализующих программы дошкольного образования, в общей численности детей от 3 до 7 лет, зарегистрированных на портале "Дошкольное образование для получения услуги дошкольного образования"</t>
  </si>
  <si>
    <t>Численность обучающихся в образовательных организациях</t>
  </si>
  <si>
    <t xml:space="preserve">Доля детей, охваченных образовательными программами дополнительного образования, в общей численности детей в возрасте 5-18 лет </t>
  </si>
  <si>
    <t>Уровень среднемесячной заработной платы отдельных категорий работников бюджетных организаций, установленный в соглашении между Правительством Пермского края и муниципальным образованием</t>
  </si>
  <si>
    <t xml:space="preserve">Муниципальная программа «Развитие сферы культуры Пермского муниципального района»
</t>
  </si>
  <si>
    <t>Увеличение числа посещений организаций культуры (к уровню 2017 года)</t>
  </si>
  <si>
    <t>Рост количества участников культурно-досуговых мероприятий (по отношению к 2015 году)</t>
  </si>
  <si>
    <t xml:space="preserve">Среднемесячная номинальная начисленная заработная плата педагогических работников учреждений дополнительного образования, подведомственных Управлению культуры </t>
  </si>
  <si>
    <t>Муниципальная программа «Развитие физической культуры и спорта в Пермском муниципальном районе"</t>
  </si>
  <si>
    <t>кв. м</t>
  </si>
  <si>
    <t>п. м.</t>
  </si>
  <si>
    <t>Уровень выполнения целевых показателей подпрограммы "Благоустройство"</t>
  </si>
  <si>
    <t xml:space="preserve">Количество граждан, получивших свидетельство о праве на получение социальной выплаты на приобретение (строительство) жилого помещения
</t>
  </si>
  <si>
    <t xml:space="preserve">Количество молодых семей, граждан, проживающих в сельской местности, ветеранов, инвалидов и семей, имеющих детей-инвалидов, реабилитированных лиц, улучшивших жилищные условия
</t>
  </si>
  <si>
    <t>Гибель и травматизм детей в дорожно- транспортных происшествиях на автодорогах Пермского муниципального района</t>
  </si>
  <si>
    <t>Приведение в  нормативное состояние уровня антитеррористической защищенности образовательных организаций</t>
  </si>
  <si>
    <t>Посевные площади сельскохозяйственных культур в хозяйствах всех категорий</t>
  </si>
  <si>
    <t>Обеспечение земельными участками многодетных семей на территории Пермского муниципального района</t>
  </si>
  <si>
    <t>Обеспечение земельными участками инвалидов и семей, имеющих в своем составе инвалидов</t>
  </si>
  <si>
    <t xml:space="preserve">Доля поставленных на государственный кадастровый учет объектов недвижимости и зарегистрированных прав на объекты недвижимого имущества от включенных в реестр муниципального имущества Пермского муниципального района </t>
  </si>
  <si>
    <t xml:space="preserve">Вовлечение в оборот земельных участков </t>
  </si>
  <si>
    <t xml:space="preserve">Предельный срок присвоения (изменения) адреса земельному участку и объекту недвижимости и внесения его в федеральную информационную адресную систему </t>
  </si>
  <si>
    <t>Наличие документов территориального планирования и документов градостроительного зонирования, соответствующих документам территориального планирования РФ и субъекта РФ</t>
  </si>
  <si>
    <t>Доступность сведений государственной информационной системы обеспечения градостроительной деятельности всем субъектам строительной и градостроительной деятельности</t>
  </si>
  <si>
    <t>тыс.кв.м.</t>
  </si>
  <si>
    <t>Количество муниципальных служащих администрации Пермского муниципального района, прошедших обучение за счет средств районного бюджета конечный результат</t>
  </si>
  <si>
    <t>Количество социально значимых проектов, направленных на решение вопросов местного значения, реализованных ТОС с привлечением средств из бюджетов других уровней</t>
  </si>
  <si>
    <t xml:space="preserve">не более 10% </t>
  </si>
  <si>
    <t>Рост налогового потенциала в сопоставимых условиях к уровню 2015 года</t>
  </si>
  <si>
    <t>не менее 30</t>
  </si>
  <si>
    <t>Доля инвалидов, участвующих в культурно  - досуговых мероприятиях, от общего количества инвалидов</t>
  </si>
  <si>
    <t>Доля инвалидов, участвующих в спортивных мероприятиях, от общего количества инвалидов</t>
  </si>
  <si>
    <t>Ед.</t>
  </si>
  <si>
    <t>7= 5-6</t>
  </si>
  <si>
    <t>Оценка эффективности реализации муниципальных программ по итогам 2020 года</t>
  </si>
  <si>
    <t>Основные сведения по освоению финансовых средств в рамках муниципальных программ Пермского муниципального района за 2020 год</t>
  </si>
  <si>
    <t>Кассовое исполнение  муниципальной программы, 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</si>
</sst>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_-* #,##0_р_._-;\-* #,##0_р_._-;_-* &quot;-&quot;??_р_._-;_-@_-"/>
    <numFmt numFmtId="166" formatCode="0.0"/>
    <numFmt numFmtId="167" formatCode="#,##0.0"/>
    <numFmt numFmtId="168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168" fontId="7" fillId="0" borderId="0" applyFont="0" applyFill="0" applyBorder="0" applyAlignment="0" applyProtection="0"/>
    <xf numFmtId="0" fontId="7" fillId="0" borderId="0"/>
    <xf numFmtId="0" fontId="7" fillId="0" borderId="0"/>
  </cellStyleXfs>
  <cellXfs count="157">
    <xf numFmtId="0" fontId="0" fillId="0" borderId="0" xfId="0"/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3" fillId="0" borderId="0" xfId="0" applyFont="1" applyFill="1"/>
    <xf numFmtId="0" fontId="6" fillId="0" borderId="0" xfId="0" applyFont="1"/>
    <xf numFmtId="0" fontId="6" fillId="0" borderId="0" xfId="0" applyFont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3" fillId="0" borderId="0" xfId="0" applyFont="1"/>
    <xf numFmtId="0" fontId="9" fillId="0" borderId="1" xfId="0" applyFont="1" applyBorder="1" applyAlignment="1">
      <alignment horizont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wrapText="1"/>
    </xf>
    <xf numFmtId="166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2" fontId="6" fillId="0" borderId="1" xfId="2" applyNumberFormat="1" applyFont="1" applyFill="1" applyBorder="1" applyAlignment="1">
      <alignment horizontal="center" vertical="center" wrapText="1"/>
    </xf>
    <xf numFmtId="3" fontId="6" fillId="0" borderId="1" xfId="2" applyNumberFormat="1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left" vertical="center" wrapText="1"/>
    </xf>
    <xf numFmtId="49" fontId="6" fillId="0" borderId="1" xfId="4" applyNumberFormat="1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vertical="center" wrapText="1"/>
    </xf>
    <xf numFmtId="166" fontId="6" fillId="0" borderId="1" xfId="2" applyNumberFormat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vertical="center" wrapText="1"/>
    </xf>
    <xf numFmtId="0" fontId="6" fillId="0" borderId="1" xfId="2" applyFont="1" applyFill="1" applyBorder="1" applyAlignment="1">
      <alignment vertical="center" wrapText="1"/>
    </xf>
    <xf numFmtId="0" fontId="6" fillId="0" borderId="0" xfId="2" applyFont="1" applyFill="1"/>
    <xf numFmtId="0" fontId="6" fillId="0" borderId="0" xfId="0" applyFont="1" applyFill="1" applyAlignment="1">
      <alignment wrapText="1"/>
    </xf>
    <xf numFmtId="168" fontId="6" fillId="0" borderId="1" xfId="3" applyFont="1" applyFill="1" applyBorder="1" applyAlignment="1">
      <alignment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wrapText="1"/>
    </xf>
    <xf numFmtId="0" fontId="9" fillId="0" borderId="1" xfId="2" applyFont="1" applyFill="1" applyBorder="1" applyAlignment="1">
      <alignment vertical="center" wrapText="1"/>
    </xf>
    <xf numFmtId="166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justify" vertical="center"/>
    </xf>
    <xf numFmtId="166" fontId="9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10" fillId="0" borderId="1" xfId="0" applyFont="1" applyFill="1" applyBorder="1" applyAlignment="1">
      <alignment vertical="center" wrapText="1"/>
    </xf>
    <xf numFmtId="0" fontId="6" fillId="0" borderId="0" xfId="2" applyFont="1" applyFill="1" applyAlignment="1">
      <alignment vertical="center"/>
    </xf>
    <xf numFmtId="0" fontId="6" fillId="0" borderId="0" xfId="2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0" xfId="2" applyFont="1" applyFill="1" applyAlignment="1">
      <alignment horizontal="center"/>
    </xf>
    <xf numFmtId="166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left" vertical="center" wrapText="1"/>
    </xf>
    <xf numFmtId="4" fontId="6" fillId="0" borderId="8" xfId="2" applyNumberFormat="1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vertical="center" wrapText="1"/>
    </xf>
    <xf numFmtId="0" fontId="6" fillId="0" borderId="5" xfId="2" applyFont="1" applyFill="1" applyBorder="1" applyAlignment="1">
      <alignment vertical="center" wrapText="1"/>
    </xf>
    <xf numFmtId="0" fontId="9" fillId="0" borderId="1" xfId="5" applyFont="1" applyFill="1" applyBorder="1" applyAlignment="1">
      <alignment vertical="center" wrapText="1"/>
    </xf>
    <xf numFmtId="49" fontId="6" fillId="0" borderId="3" xfId="4" applyNumberFormat="1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49" fontId="6" fillId="0" borderId="1" xfId="2" applyNumberFormat="1" applyFont="1" applyFill="1" applyBorder="1" applyAlignment="1">
      <alignment horizontal="left" vertical="center" wrapText="1"/>
    </xf>
    <xf numFmtId="0" fontId="6" fillId="0" borderId="8" xfId="4" applyFont="1" applyFill="1" applyBorder="1" applyAlignment="1">
      <alignment horizontal="left" vertical="center" wrapText="1"/>
    </xf>
    <xf numFmtId="0" fontId="6" fillId="0" borderId="8" xfId="4" applyFont="1" applyFill="1" applyBorder="1" applyAlignment="1">
      <alignment horizontal="center" vertical="center" wrapText="1"/>
    </xf>
    <xf numFmtId="3" fontId="9" fillId="0" borderId="8" xfId="2" applyNumberFormat="1" applyFont="1" applyFill="1" applyBorder="1" applyAlignment="1">
      <alignment horizontal="center" vertical="center" wrapText="1"/>
    </xf>
    <xf numFmtId="0" fontId="9" fillId="0" borderId="1" xfId="5" applyFont="1" applyFill="1" applyBorder="1" applyAlignment="1">
      <alignment horizontal="center" vertical="center"/>
    </xf>
    <xf numFmtId="0" fontId="9" fillId="0" borderId="1" xfId="5" applyFont="1" applyFill="1" applyBorder="1" applyAlignment="1">
      <alignment horizontal="center" vertical="center" wrapText="1"/>
    </xf>
    <xf numFmtId="167" fontId="9" fillId="0" borderId="8" xfId="2" applyNumberFormat="1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justify" vertical="center"/>
    </xf>
    <xf numFmtId="0" fontId="6" fillId="0" borderId="1" xfId="2" applyFont="1" applyFill="1" applyBorder="1" applyAlignment="1">
      <alignment wrapText="1"/>
    </xf>
    <xf numFmtId="0" fontId="2" fillId="0" borderId="0" xfId="0" applyFont="1" applyFill="1" applyAlignment="1">
      <alignment horizont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165" fontId="6" fillId="0" borderId="1" xfId="3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0" fontId="3" fillId="3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wrapText="1"/>
    </xf>
    <xf numFmtId="0" fontId="3" fillId="3" borderId="0" xfId="0" applyFont="1" applyFill="1" applyAlignment="1">
      <alignment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2" applyNumberFormat="1" applyFont="1" applyFill="1" applyBorder="1" applyAlignment="1">
      <alignment horizontal="center"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166" fontId="6" fillId="0" borderId="8" xfId="2" applyNumberFormat="1" applyFont="1" applyFill="1" applyBorder="1" applyAlignment="1">
      <alignment horizontal="center" vertical="center" wrapText="1"/>
    </xf>
    <xf numFmtId="166" fontId="6" fillId="0" borderId="1" xfId="4" applyNumberFormat="1" applyFont="1" applyFill="1" applyBorder="1" applyAlignment="1">
      <alignment horizontal="center" vertical="center" wrapText="1"/>
    </xf>
    <xf numFmtId="166" fontId="6" fillId="0" borderId="3" xfId="4" applyNumberFormat="1" applyFont="1" applyFill="1" applyBorder="1" applyAlignment="1">
      <alignment horizontal="center" vertical="center" wrapText="1"/>
    </xf>
    <xf numFmtId="166" fontId="6" fillId="0" borderId="3" xfId="2" applyNumberFormat="1" applyFont="1" applyFill="1" applyBorder="1" applyAlignment="1">
      <alignment horizontal="center" vertical="center" wrapText="1"/>
    </xf>
    <xf numFmtId="166" fontId="9" fillId="0" borderId="1" xfId="2" applyNumberFormat="1" applyFont="1" applyFill="1" applyBorder="1" applyAlignment="1">
      <alignment horizontal="center" vertical="center" wrapText="1"/>
    </xf>
    <xf numFmtId="166" fontId="9" fillId="0" borderId="1" xfId="4" applyNumberFormat="1" applyFont="1" applyFill="1" applyBorder="1" applyAlignment="1">
      <alignment horizontal="center" vertical="center" wrapText="1"/>
    </xf>
    <xf numFmtId="166" fontId="9" fillId="0" borderId="8" xfId="2" applyNumberFormat="1" applyFont="1" applyFill="1" applyBorder="1" applyAlignment="1">
      <alignment horizontal="center" vertical="center" wrapText="1"/>
    </xf>
    <xf numFmtId="166" fontId="9" fillId="0" borderId="8" xfId="4" applyNumberFormat="1" applyFont="1" applyFill="1" applyBorder="1" applyAlignment="1">
      <alignment horizontal="center" vertical="center" wrapText="1"/>
    </xf>
    <xf numFmtId="166" fontId="9" fillId="0" borderId="1" xfId="5" applyNumberFormat="1" applyFont="1" applyFill="1" applyBorder="1" applyAlignment="1">
      <alignment horizontal="center" vertical="center" wrapText="1"/>
    </xf>
    <xf numFmtId="166" fontId="8" fillId="0" borderId="1" xfId="2" applyNumberFormat="1" applyFont="1" applyFill="1" applyBorder="1" applyAlignment="1">
      <alignment horizontal="center" vertical="center" wrapText="1"/>
    </xf>
    <xf numFmtId="166" fontId="6" fillId="0" borderId="1" xfId="2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 wrapText="1"/>
    </xf>
    <xf numFmtId="0" fontId="9" fillId="0" borderId="8" xfId="5" applyFont="1" applyFill="1" applyBorder="1" applyAlignment="1">
      <alignment horizontal="center" vertical="center" wrapText="1"/>
    </xf>
    <xf numFmtId="0" fontId="9" fillId="0" borderId="9" xfId="5" applyFont="1" applyFill="1" applyBorder="1" applyAlignment="1">
      <alignment horizontal="center" vertical="center" wrapText="1"/>
    </xf>
    <xf numFmtId="0" fontId="9" fillId="0" borderId="5" xfId="5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wrapText="1"/>
    </xf>
    <xf numFmtId="0" fontId="6" fillId="0" borderId="1" xfId="2" applyFont="1" applyFill="1" applyBorder="1" applyAlignment="1">
      <alignment horizont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2 2" xfId="4"/>
    <cellStyle name="Обычный 25 2" xfId="5"/>
    <cellStyle name="Финансовый" xfId="1" builtinId="3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zoomScale="106" zoomScaleNormal="106" workbookViewId="0">
      <pane xSplit="2" ySplit="8" topLeftCell="C66" activePane="bottomRight" state="frozen"/>
      <selection pane="topRight" activeCell="C1" sqref="C1"/>
      <selection pane="bottomLeft" activeCell="A8" sqref="A8"/>
      <selection pane="bottomRight" activeCell="B83" sqref="B83"/>
    </sheetView>
  </sheetViews>
  <sheetFormatPr defaultRowHeight="13.8" x14ac:dyDescent="0.25"/>
  <cols>
    <col min="1" max="1" width="4.33203125" style="3" customWidth="1"/>
    <col min="2" max="2" width="51.109375" style="3" customWidth="1"/>
    <col min="3" max="3" width="12.44140625" style="3" customWidth="1"/>
    <col min="4" max="4" width="16" style="3" customWidth="1"/>
    <col min="5" max="5" width="14.109375" style="6" customWidth="1"/>
    <col min="6" max="6" width="15.33203125" style="3" customWidth="1"/>
    <col min="7" max="7" width="12" style="3" customWidth="1"/>
    <col min="8" max="8" width="13.5546875" style="94" customWidth="1"/>
    <col min="9" max="253" width="9.109375" style="3"/>
    <col min="254" max="254" width="4.33203125" style="3" customWidth="1"/>
    <col min="255" max="255" width="37" style="3" customWidth="1"/>
    <col min="256" max="256" width="14.44140625" style="3" customWidth="1"/>
    <col min="257" max="257" width="13.109375" style="3" customWidth="1"/>
    <col min="258" max="258" width="12.44140625" style="3" customWidth="1"/>
    <col min="259" max="259" width="12" style="3" customWidth="1"/>
    <col min="260" max="260" width="14" style="3" customWidth="1"/>
    <col min="261" max="261" width="14.5546875" style="3" customWidth="1"/>
    <col min="262" max="262" width="12" style="3" customWidth="1"/>
    <col min="263" max="263" width="11.5546875" style="3" customWidth="1"/>
    <col min="264" max="509" width="9.109375" style="3"/>
    <col min="510" max="510" width="4.33203125" style="3" customWidth="1"/>
    <col min="511" max="511" width="37" style="3" customWidth="1"/>
    <col min="512" max="512" width="14.44140625" style="3" customWidth="1"/>
    <col min="513" max="513" width="13.109375" style="3" customWidth="1"/>
    <col min="514" max="514" width="12.44140625" style="3" customWidth="1"/>
    <col min="515" max="515" width="12" style="3" customWidth="1"/>
    <col min="516" max="516" width="14" style="3" customWidth="1"/>
    <col min="517" max="517" width="14.5546875" style="3" customWidth="1"/>
    <col min="518" max="518" width="12" style="3" customWidth="1"/>
    <col min="519" max="519" width="11.5546875" style="3" customWidth="1"/>
    <col min="520" max="765" width="9.109375" style="3"/>
    <col min="766" max="766" width="4.33203125" style="3" customWidth="1"/>
    <col min="767" max="767" width="37" style="3" customWidth="1"/>
    <col min="768" max="768" width="14.44140625" style="3" customWidth="1"/>
    <col min="769" max="769" width="13.109375" style="3" customWidth="1"/>
    <col min="770" max="770" width="12.44140625" style="3" customWidth="1"/>
    <col min="771" max="771" width="12" style="3" customWidth="1"/>
    <col min="772" max="772" width="14" style="3" customWidth="1"/>
    <col min="773" max="773" width="14.5546875" style="3" customWidth="1"/>
    <col min="774" max="774" width="12" style="3" customWidth="1"/>
    <col min="775" max="775" width="11.5546875" style="3" customWidth="1"/>
    <col min="776" max="1021" width="9.109375" style="3"/>
    <col min="1022" max="1022" width="4.33203125" style="3" customWidth="1"/>
    <col min="1023" max="1023" width="37" style="3" customWidth="1"/>
    <col min="1024" max="1024" width="14.44140625" style="3" customWidth="1"/>
    <col min="1025" max="1025" width="13.109375" style="3" customWidth="1"/>
    <col min="1026" max="1026" width="12.44140625" style="3" customWidth="1"/>
    <col min="1027" max="1027" width="12" style="3" customWidth="1"/>
    <col min="1028" max="1028" width="14" style="3" customWidth="1"/>
    <col min="1029" max="1029" width="14.5546875" style="3" customWidth="1"/>
    <col min="1030" max="1030" width="12" style="3" customWidth="1"/>
    <col min="1031" max="1031" width="11.5546875" style="3" customWidth="1"/>
    <col min="1032" max="1277" width="9.109375" style="3"/>
    <col min="1278" max="1278" width="4.33203125" style="3" customWidth="1"/>
    <col min="1279" max="1279" width="37" style="3" customWidth="1"/>
    <col min="1280" max="1280" width="14.44140625" style="3" customWidth="1"/>
    <col min="1281" max="1281" width="13.109375" style="3" customWidth="1"/>
    <col min="1282" max="1282" width="12.44140625" style="3" customWidth="1"/>
    <col min="1283" max="1283" width="12" style="3" customWidth="1"/>
    <col min="1284" max="1284" width="14" style="3" customWidth="1"/>
    <col min="1285" max="1285" width="14.5546875" style="3" customWidth="1"/>
    <col min="1286" max="1286" width="12" style="3" customWidth="1"/>
    <col min="1287" max="1287" width="11.5546875" style="3" customWidth="1"/>
    <col min="1288" max="1533" width="9.109375" style="3"/>
    <col min="1534" max="1534" width="4.33203125" style="3" customWidth="1"/>
    <col min="1535" max="1535" width="37" style="3" customWidth="1"/>
    <col min="1536" max="1536" width="14.44140625" style="3" customWidth="1"/>
    <col min="1537" max="1537" width="13.109375" style="3" customWidth="1"/>
    <col min="1538" max="1538" width="12.44140625" style="3" customWidth="1"/>
    <col min="1539" max="1539" width="12" style="3" customWidth="1"/>
    <col min="1540" max="1540" width="14" style="3" customWidth="1"/>
    <col min="1541" max="1541" width="14.5546875" style="3" customWidth="1"/>
    <col min="1542" max="1542" width="12" style="3" customWidth="1"/>
    <col min="1543" max="1543" width="11.5546875" style="3" customWidth="1"/>
    <col min="1544" max="1789" width="9.109375" style="3"/>
    <col min="1790" max="1790" width="4.33203125" style="3" customWidth="1"/>
    <col min="1791" max="1791" width="37" style="3" customWidth="1"/>
    <col min="1792" max="1792" width="14.44140625" style="3" customWidth="1"/>
    <col min="1793" max="1793" width="13.109375" style="3" customWidth="1"/>
    <col min="1794" max="1794" width="12.44140625" style="3" customWidth="1"/>
    <col min="1795" max="1795" width="12" style="3" customWidth="1"/>
    <col min="1796" max="1796" width="14" style="3" customWidth="1"/>
    <col min="1797" max="1797" width="14.5546875" style="3" customWidth="1"/>
    <col min="1798" max="1798" width="12" style="3" customWidth="1"/>
    <col min="1799" max="1799" width="11.5546875" style="3" customWidth="1"/>
    <col min="1800" max="2045" width="9.109375" style="3"/>
    <col min="2046" max="2046" width="4.33203125" style="3" customWidth="1"/>
    <col min="2047" max="2047" width="37" style="3" customWidth="1"/>
    <col min="2048" max="2048" width="14.44140625" style="3" customWidth="1"/>
    <col min="2049" max="2049" width="13.109375" style="3" customWidth="1"/>
    <col min="2050" max="2050" width="12.44140625" style="3" customWidth="1"/>
    <col min="2051" max="2051" width="12" style="3" customWidth="1"/>
    <col min="2052" max="2052" width="14" style="3" customWidth="1"/>
    <col min="2053" max="2053" width="14.5546875" style="3" customWidth="1"/>
    <col min="2054" max="2054" width="12" style="3" customWidth="1"/>
    <col min="2055" max="2055" width="11.5546875" style="3" customWidth="1"/>
    <col min="2056" max="2301" width="9.109375" style="3"/>
    <col min="2302" max="2302" width="4.33203125" style="3" customWidth="1"/>
    <col min="2303" max="2303" width="37" style="3" customWidth="1"/>
    <col min="2304" max="2304" width="14.44140625" style="3" customWidth="1"/>
    <col min="2305" max="2305" width="13.109375" style="3" customWidth="1"/>
    <col min="2306" max="2306" width="12.44140625" style="3" customWidth="1"/>
    <col min="2307" max="2307" width="12" style="3" customWidth="1"/>
    <col min="2308" max="2308" width="14" style="3" customWidth="1"/>
    <col min="2309" max="2309" width="14.5546875" style="3" customWidth="1"/>
    <col min="2310" max="2310" width="12" style="3" customWidth="1"/>
    <col min="2311" max="2311" width="11.5546875" style="3" customWidth="1"/>
    <col min="2312" max="2557" width="9.109375" style="3"/>
    <col min="2558" max="2558" width="4.33203125" style="3" customWidth="1"/>
    <col min="2559" max="2559" width="37" style="3" customWidth="1"/>
    <col min="2560" max="2560" width="14.44140625" style="3" customWidth="1"/>
    <col min="2561" max="2561" width="13.109375" style="3" customWidth="1"/>
    <col min="2562" max="2562" width="12.44140625" style="3" customWidth="1"/>
    <col min="2563" max="2563" width="12" style="3" customWidth="1"/>
    <col min="2564" max="2564" width="14" style="3" customWidth="1"/>
    <col min="2565" max="2565" width="14.5546875" style="3" customWidth="1"/>
    <col min="2566" max="2566" width="12" style="3" customWidth="1"/>
    <col min="2567" max="2567" width="11.5546875" style="3" customWidth="1"/>
    <col min="2568" max="2813" width="9.109375" style="3"/>
    <col min="2814" max="2814" width="4.33203125" style="3" customWidth="1"/>
    <col min="2815" max="2815" width="37" style="3" customWidth="1"/>
    <col min="2816" max="2816" width="14.44140625" style="3" customWidth="1"/>
    <col min="2817" max="2817" width="13.109375" style="3" customWidth="1"/>
    <col min="2818" max="2818" width="12.44140625" style="3" customWidth="1"/>
    <col min="2819" max="2819" width="12" style="3" customWidth="1"/>
    <col min="2820" max="2820" width="14" style="3" customWidth="1"/>
    <col min="2821" max="2821" width="14.5546875" style="3" customWidth="1"/>
    <col min="2822" max="2822" width="12" style="3" customWidth="1"/>
    <col min="2823" max="2823" width="11.5546875" style="3" customWidth="1"/>
    <col min="2824" max="3069" width="9.109375" style="3"/>
    <col min="3070" max="3070" width="4.33203125" style="3" customWidth="1"/>
    <col min="3071" max="3071" width="37" style="3" customWidth="1"/>
    <col min="3072" max="3072" width="14.44140625" style="3" customWidth="1"/>
    <col min="3073" max="3073" width="13.109375" style="3" customWidth="1"/>
    <col min="3074" max="3074" width="12.44140625" style="3" customWidth="1"/>
    <col min="3075" max="3075" width="12" style="3" customWidth="1"/>
    <col min="3076" max="3076" width="14" style="3" customWidth="1"/>
    <col min="3077" max="3077" width="14.5546875" style="3" customWidth="1"/>
    <col min="3078" max="3078" width="12" style="3" customWidth="1"/>
    <col min="3079" max="3079" width="11.5546875" style="3" customWidth="1"/>
    <col min="3080" max="3325" width="9.109375" style="3"/>
    <col min="3326" max="3326" width="4.33203125" style="3" customWidth="1"/>
    <col min="3327" max="3327" width="37" style="3" customWidth="1"/>
    <col min="3328" max="3328" width="14.44140625" style="3" customWidth="1"/>
    <col min="3329" max="3329" width="13.109375" style="3" customWidth="1"/>
    <col min="3330" max="3330" width="12.44140625" style="3" customWidth="1"/>
    <col min="3331" max="3331" width="12" style="3" customWidth="1"/>
    <col min="3332" max="3332" width="14" style="3" customWidth="1"/>
    <col min="3333" max="3333" width="14.5546875" style="3" customWidth="1"/>
    <col min="3334" max="3334" width="12" style="3" customWidth="1"/>
    <col min="3335" max="3335" width="11.5546875" style="3" customWidth="1"/>
    <col min="3336" max="3581" width="9.109375" style="3"/>
    <col min="3582" max="3582" width="4.33203125" style="3" customWidth="1"/>
    <col min="3583" max="3583" width="37" style="3" customWidth="1"/>
    <col min="3584" max="3584" width="14.44140625" style="3" customWidth="1"/>
    <col min="3585" max="3585" width="13.109375" style="3" customWidth="1"/>
    <col min="3586" max="3586" width="12.44140625" style="3" customWidth="1"/>
    <col min="3587" max="3587" width="12" style="3" customWidth="1"/>
    <col min="3588" max="3588" width="14" style="3" customWidth="1"/>
    <col min="3589" max="3589" width="14.5546875" style="3" customWidth="1"/>
    <col min="3590" max="3590" width="12" style="3" customWidth="1"/>
    <col min="3591" max="3591" width="11.5546875" style="3" customWidth="1"/>
    <col min="3592" max="3837" width="9.109375" style="3"/>
    <col min="3838" max="3838" width="4.33203125" style="3" customWidth="1"/>
    <col min="3839" max="3839" width="37" style="3" customWidth="1"/>
    <col min="3840" max="3840" width="14.44140625" style="3" customWidth="1"/>
    <col min="3841" max="3841" width="13.109375" style="3" customWidth="1"/>
    <col min="3842" max="3842" width="12.44140625" style="3" customWidth="1"/>
    <col min="3843" max="3843" width="12" style="3" customWidth="1"/>
    <col min="3844" max="3844" width="14" style="3" customWidth="1"/>
    <col min="3845" max="3845" width="14.5546875" style="3" customWidth="1"/>
    <col min="3846" max="3846" width="12" style="3" customWidth="1"/>
    <col min="3847" max="3847" width="11.5546875" style="3" customWidth="1"/>
    <col min="3848" max="4093" width="9.109375" style="3"/>
    <col min="4094" max="4094" width="4.33203125" style="3" customWidth="1"/>
    <col min="4095" max="4095" width="37" style="3" customWidth="1"/>
    <col min="4096" max="4096" width="14.44140625" style="3" customWidth="1"/>
    <col min="4097" max="4097" width="13.109375" style="3" customWidth="1"/>
    <col min="4098" max="4098" width="12.44140625" style="3" customWidth="1"/>
    <col min="4099" max="4099" width="12" style="3" customWidth="1"/>
    <col min="4100" max="4100" width="14" style="3" customWidth="1"/>
    <col min="4101" max="4101" width="14.5546875" style="3" customWidth="1"/>
    <col min="4102" max="4102" width="12" style="3" customWidth="1"/>
    <col min="4103" max="4103" width="11.5546875" style="3" customWidth="1"/>
    <col min="4104" max="4349" width="9.109375" style="3"/>
    <col min="4350" max="4350" width="4.33203125" style="3" customWidth="1"/>
    <col min="4351" max="4351" width="37" style="3" customWidth="1"/>
    <col min="4352" max="4352" width="14.44140625" style="3" customWidth="1"/>
    <col min="4353" max="4353" width="13.109375" style="3" customWidth="1"/>
    <col min="4354" max="4354" width="12.44140625" style="3" customWidth="1"/>
    <col min="4355" max="4355" width="12" style="3" customWidth="1"/>
    <col min="4356" max="4356" width="14" style="3" customWidth="1"/>
    <col min="4357" max="4357" width="14.5546875" style="3" customWidth="1"/>
    <col min="4358" max="4358" width="12" style="3" customWidth="1"/>
    <col min="4359" max="4359" width="11.5546875" style="3" customWidth="1"/>
    <col min="4360" max="4605" width="9.109375" style="3"/>
    <col min="4606" max="4606" width="4.33203125" style="3" customWidth="1"/>
    <col min="4607" max="4607" width="37" style="3" customWidth="1"/>
    <col min="4608" max="4608" width="14.44140625" style="3" customWidth="1"/>
    <col min="4609" max="4609" width="13.109375" style="3" customWidth="1"/>
    <col min="4610" max="4610" width="12.44140625" style="3" customWidth="1"/>
    <col min="4611" max="4611" width="12" style="3" customWidth="1"/>
    <col min="4612" max="4612" width="14" style="3" customWidth="1"/>
    <col min="4613" max="4613" width="14.5546875" style="3" customWidth="1"/>
    <col min="4614" max="4614" width="12" style="3" customWidth="1"/>
    <col min="4615" max="4615" width="11.5546875" style="3" customWidth="1"/>
    <col min="4616" max="4861" width="9.109375" style="3"/>
    <col min="4862" max="4862" width="4.33203125" style="3" customWidth="1"/>
    <col min="4863" max="4863" width="37" style="3" customWidth="1"/>
    <col min="4864" max="4864" width="14.44140625" style="3" customWidth="1"/>
    <col min="4865" max="4865" width="13.109375" style="3" customWidth="1"/>
    <col min="4866" max="4866" width="12.44140625" style="3" customWidth="1"/>
    <col min="4867" max="4867" width="12" style="3" customWidth="1"/>
    <col min="4868" max="4868" width="14" style="3" customWidth="1"/>
    <col min="4869" max="4869" width="14.5546875" style="3" customWidth="1"/>
    <col min="4870" max="4870" width="12" style="3" customWidth="1"/>
    <col min="4871" max="4871" width="11.5546875" style="3" customWidth="1"/>
    <col min="4872" max="5117" width="9.109375" style="3"/>
    <col min="5118" max="5118" width="4.33203125" style="3" customWidth="1"/>
    <col min="5119" max="5119" width="37" style="3" customWidth="1"/>
    <col min="5120" max="5120" width="14.44140625" style="3" customWidth="1"/>
    <col min="5121" max="5121" width="13.109375" style="3" customWidth="1"/>
    <col min="5122" max="5122" width="12.44140625" style="3" customWidth="1"/>
    <col min="5123" max="5123" width="12" style="3" customWidth="1"/>
    <col min="5124" max="5124" width="14" style="3" customWidth="1"/>
    <col min="5125" max="5125" width="14.5546875" style="3" customWidth="1"/>
    <col min="5126" max="5126" width="12" style="3" customWidth="1"/>
    <col min="5127" max="5127" width="11.5546875" style="3" customWidth="1"/>
    <col min="5128" max="5373" width="9.109375" style="3"/>
    <col min="5374" max="5374" width="4.33203125" style="3" customWidth="1"/>
    <col min="5375" max="5375" width="37" style="3" customWidth="1"/>
    <col min="5376" max="5376" width="14.44140625" style="3" customWidth="1"/>
    <col min="5377" max="5377" width="13.109375" style="3" customWidth="1"/>
    <col min="5378" max="5378" width="12.44140625" style="3" customWidth="1"/>
    <col min="5379" max="5379" width="12" style="3" customWidth="1"/>
    <col min="5380" max="5380" width="14" style="3" customWidth="1"/>
    <col min="5381" max="5381" width="14.5546875" style="3" customWidth="1"/>
    <col min="5382" max="5382" width="12" style="3" customWidth="1"/>
    <col min="5383" max="5383" width="11.5546875" style="3" customWidth="1"/>
    <col min="5384" max="5629" width="9.109375" style="3"/>
    <col min="5630" max="5630" width="4.33203125" style="3" customWidth="1"/>
    <col min="5631" max="5631" width="37" style="3" customWidth="1"/>
    <col min="5632" max="5632" width="14.44140625" style="3" customWidth="1"/>
    <col min="5633" max="5633" width="13.109375" style="3" customWidth="1"/>
    <col min="5634" max="5634" width="12.44140625" style="3" customWidth="1"/>
    <col min="5635" max="5635" width="12" style="3" customWidth="1"/>
    <col min="5636" max="5636" width="14" style="3" customWidth="1"/>
    <col min="5637" max="5637" width="14.5546875" style="3" customWidth="1"/>
    <col min="5638" max="5638" width="12" style="3" customWidth="1"/>
    <col min="5639" max="5639" width="11.5546875" style="3" customWidth="1"/>
    <col min="5640" max="5885" width="9.109375" style="3"/>
    <col min="5886" max="5886" width="4.33203125" style="3" customWidth="1"/>
    <col min="5887" max="5887" width="37" style="3" customWidth="1"/>
    <col min="5888" max="5888" width="14.44140625" style="3" customWidth="1"/>
    <col min="5889" max="5889" width="13.109375" style="3" customWidth="1"/>
    <col min="5890" max="5890" width="12.44140625" style="3" customWidth="1"/>
    <col min="5891" max="5891" width="12" style="3" customWidth="1"/>
    <col min="5892" max="5892" width="14" style="3" customWidth="1"/>
    <col min="5893" max="5893" width="14.5546875" style="3" customWidth="1"/>
    <col min="5894" max="5894" width="12" style="3" customWidth="1"/>
    <col min="5895" max="5895" width="11.5546875" style="3" customWidth="1"/>
    <col min="5896" max="6141" width="9.109375" style="3"/>
    <col min="6142" max="6142" width="4.33203125" style="3" customWidth="1"/>
    <col min="6143" max="6143" width="37" style="3" customWidth="1"/>
    <col min="6144" max="6144" width="14.44140625" style="3" customWidth="1"/>
    <col min="6145" max="6145" width="13.109375" style="3" customWidth="1"/>
    <col min="6146" max="6146" width="12.44140625" style="3" customWidth="1"/>
    <col min="6147" max="6147" width="12" style="3" customWidth="1"/>
    <col min="6148" max="6148" width="14" style="3" customWidth="1"/>
    <col min="6149" max="6149" width="14.5546875" style="3" customWidth="1"/>
    <col min="6150" max="6150" width="12" style="3" customWidth="1"/>
    <col min="6151" max="6151" width="11.5546875" style="3" customWidth="1"/>
    <col min="6152" max="6397" width="9.109375" style="3"/>
    <col min="6398" max="6398" width="4.33203125" style="3" customWidth="1"/>
    <col min="6399" max="6399" width="37" style="3" customWidth="1"/>
    <col min="6400" max="6400" width="14.44140625" style="3" customWidth="1"/>
    <col min="6401" max="6401" width="13.109375" style="3" customWidth="1"/>
    <col min="6402" max="6402" width="12.44140625" style="3" customWidth="1"/>
    <col min="6403" max="6403" width="12" style="3" customWidth="1"/>
    <col min="6404" max="6404" width="14" style="3" customWidth="1"/>
    <col min="6405" max="6405" width="14.5546875" style="3" customWidth="1"/>
    <col min="6406" max="6406" width="12" style="3" customWidth="1"/>
    <col min="6407" max="6407" width="11.5546875" style="3" customWidth="1"/>
    <col min="6408" max="6653" width="9.109375" style="3"/>
    <col min="6654" max="6654" width="4.33203125" style="3" customWidth="1"/>
    <col min="6655" max="6655" width="37" style="3" customWidth="1"/>
    <col min="6656" max="6656" width="14.44140625" style="3" customWidth="1"/>
    <col min="6657" max="6657" width="13.109375" style="3" customWidth="1"/>
    <col min="6658" max="6658" width="12.44140625" style="3" customWidth="1"/>
    <col min="6659" max="6659" width="12" style="3" customWidth="1"/>
    <col min="6660" max="6660" width="14" style="3" customWidth="1"/>
    <col min="6661" max="6661" width="14.5546875" style="3" customWidth="1"/>
    <col min="6662" max="6662" width="12" style="3" customWidth="1"/>
    <col min="6663" max="6663" width="11.5546875" style="3" customWidth="1"/>
    <col min="6664" max="6909" width="9.109375" style="3"/>
    <col min="6910" max="6910" width="4.33203125" style="3" customWidth="1"/>
    <col min="6911" max="6911" width="37" style="3" customWidth="1"/>
    <col min="6912" max="6912" width="14.44140625" style="3" customWidth="1"/>
    <col min="6913" max="6913" width="13.109375" style="3" customWidth="1"/>
    <col min="6914" max="6914" width="12.44140625" style="3" customWidth="1"/>
    <col min="6915" max="6915" width="12" style="3" customWidth="1"/>
    <col min="6916" max="6916" width="14" style="3" customWidth="1"/>
    <col min="6917" max="6917" width="14.5546875" style="3" customWidth="1"/>
    <col min="6918" max="6918" width="12" style="3" customWidth="1"/>
    <col min="6919" max="6919" width="11.5546875" style="3" customWidth="1"/>
    <col min="6920" max="7165" width="9.109375" style="3"/>
    <col min="7166" max="7166" width="4.33203125" style="3" customWidth="1"/>
    <col min="7167" max="7167" width="37" style="3" customWidth="1"/>
    <col min="7168" max="7168" width="14.44140625" style="3" customWidth="1"/>
    <col min="7169" max="7169" width="13.109375" style="3" customWidth="1"/>
    <col min="7170" max="7170" width="12.44140625" style="3" customWidth="1"/>
    <col min="7171" max="7171" width="12" style="3" customWidth="1"/>
    <col min="7172" max="7172" width="14" style="3" customWidth="1"/>
    <col min="7173" max="7173" width="14.5546875" style="3" customWidth="1"/>
    <col min="7174" max="7174" width="12" style="3" customWidth="1"/>
    <col min="7175" max="7175" width="11.5546875" style="3" customWidth="1"/>
    <col min="7176" max="7421" width="9.109375" style="3"/>
    <col min="7422" max="7422" width="4.33203125" style="3" customWidth="1"/>
    <col min="7423" max="7423" width="37" style="3" customWidth="1"/>
    <col min="7424" max="7424" width="14.44140625" style="3" customWidth="1"/>
    <col min="7425" max="7425" width="13.109375" style="3" customWidth="1"/>
    <col min="7426" max="7426" width="12.44140625" style="3" customWidth="1"/>
    <col min="7427" max="7427" width="12" style="3" customWidth="1"/>
    <col min="7428" max="7428" width="14" style="3" customWidth="1"/>
    <col min="7429" max="7429" width="14.5546875" style="3" customWidth="1"/>
    <col min="7430" max="7430" width="12" style="3" customWidth="1"/>
    <col min="7431" max="7431" width="11.5546875" style="3" customWidth="1"/>
    <col min="7432" max="7677" width="9.109375" style="3"/>
    <col min="7678" max="7678" width="4.33203125" style="3" customWidth="1"/>
    <col min="7679" max="7679" width="37" style="3" customWidth="1"/>
    <col min="7680" max="7680" width="14.44140625" style="3" customWidth="1"/>
    <col min="7681" max="7681" width="13.109375" style="3" customWidth="1"/>
    <col min="7682" max="7682" width="12.44140625" style="3" customWidth="1"/>
    <col min="7683" max="7683" width="12" style="3" customWidth="1"/>
    <col min="7684" max="7684" width="14" style="3" customWidth="1"/>
    <col min="7685" max="7685" width="14.5546875" style="3" customWidth="1"/>
    <col min="7686" max="7686" width="12" style="3" customWidth="1"/>
    <col min="7687" max="7687" width="11.5546875" style="3" customWidth="1"/>
    <col min="7688" max="7933" width="9.109375" style="3"/>
    <col min="7934" max="7934" width="4.33203125" style="3" customWidth="1"/>
    <col min="7935" max="7935" width="37" style="3" customWidth="1"/>
    <col min="7936" max="7936" width="14.44140625" style="3" customWidth="1"/>
    <col min="7937" max="7937" width="13.109375" style="3" customWidth="1"/>
    <col min="7938" max="7938" width="12.44140625" style="3" customWidth="1"/>
    <col min="7939" max="7939" width="12" style="3" customWidth="1"/>
    <col min="7940" max="7940" width="14" style="3" customWidth="1"/>
    <col min="7941" max="7941" width="14.5546875" style="3" customWidth="1"/>
    <col min="7942" max="7942" width="12" style="3" customWidth="1"/>
    <col min="7943" max="7943" width="11.5546875" style="3" customWidth="1"/>
    <col min="7944" max="8189" width="9.109375" style="3"/>
    <col min="8190" max="8190" width="4.33203125" style="3" customWidth="1"/>
    <col min="8191" max="8191" width="37" style="3" customWidth="1"/>
    <col min="8192" max="8192" width="14.44140625" style="3" customWidth="1"/>
    <col min="8193" max="8193" width="13.109375" style="3" customWidth="1"/>
    <col min="8194" max="8194" width="12.44140625" style="3" customWidth="1"/>
    <col min="8195" max="8195" width="12" style="3" customWidth="1"/>
    <col min="8196" max="8196" width="14" style="3" customWidth="1"/>
    <col min="8197" max="8197" width="14.5546875" style="3" customWidth="1"/>
    <col min="8198" max="8198" width="12" style="3" customWidth="1"/>
    <col min="8199" max="8199" width="11.5546875" style="3" customWidth="1"/>
    <col min="8200" max="8445" width="9.109375" style="3"/>
    <col min="8446" max="8446" width="4.33203125" style="3" customWidth="1"/>
    <col min="8447" max="8447" width="37" style="3" customWidth="1"/>
    <col min="8448" max="8448" width="14.44140625" style="3" customWidth="1"/>
    <col min="8449" max="8449" width="13.109375" style="3" customWidth="1"/>
    <col min="8450" max="8450" width="12.44140625" style="3" customWidth="1"/>
    <col min="8451" max="8451" width="12" style="3" customWidth="1"/>
    <col min="8452" max="8452" width="14" style="3" customWidth="1"/>
    <col min="8453" max="8453" width="14.5546875" style="3" customWidth="1"/>
    <col min="8454" max="8454" width="12" style="3" customWidth="1"/>
    <col min="8455" max="8455" width="11.5546875" style="3" customWidth="1"/>
    <col min="8456" max="8701" width="9.109375" style="3"/>
    <col min="8702" max="8702" width="4.33203125" style="3" customWidth="1"/>
    <col min="8703" max="8703" width="37" style="3" customWidth="1"/>
    <col min="8704" max="8704" width="14.44140625" style="3" customWidth="1"/>
    <col min="8705" max="8705" width="13.109375" style="3" customWidth="1"/>
    <col min="8706" max="8706" width="12.44140625" style="3" customWidth="1"/>
    <col min="8707" max="8707" width="12" style="3" customWidth="1"/>
    <col min="8708" max="8708" width="14" style="3" customWidth="1"/>
    <col min="8709" max="8709" width="14.5546875" style="3" customWidth="1"/>
    <col min="8710" max="8710" width="12" style="3" customWidth="1"/>
    <col min="8711" max="8711" width="11.5546875" style="3" customWidth="1"/>
    <col min="8712" max="8957" width="9.109375" style="3"/>
    <col min="8958" max="8958" width="4.33203125" style="3" customWidth="1"/>
    <col min="8959" max="8959" width="37" style="3" customWidth="1"/>
    <col min="8960" max="8960" width="14.44140625" style="3" customWidth="1"/>
    <col min="8961" max="8961" width="13.109375" style="3" customWidth="1"/>
    <col min="8962" max="8962" width="12.44140625" style="3" customWidth="1"/>
    <col min="8963" max="8963" width="12" style="3" customWidth="1"/>
    <col min="8964" max="8964" width="14" style="3" customWidth="1"/>
    <col min="8965" max="8965" width="14.5546875" style="3" customWidth="1"/>
    <col min="8966" max="8966" width="12" style="3" customWidth="1"/>
    <col min="8967" max="8967" width="11.5546875" style="3" customWidth="1"/>
    <col min="8968" max="9213" width="9.109375" style="3"/>
    <col min="9214" max="9214" width="4.33203125" style="3" customWidth="1"/>
    <col min="9215" max="9215" width="37" style="3" customWidth="1"/>
    <col min="9216" max="9216" width="14.44140625" style="3" customWidth="1"/>
    <col min="9217" max="9217" width="13.109375" style="3" customWidth="1"/>
    <col min="9218" max="9218" width="12.44140625" style="3" customWidth="1"/>
    <col min="9219" max="9219" width="12" style="3" customWidth="1"/>
    <col min="9220" max="9220" width="14" style="3" customWidth="1"/>
    <col min="9221" max="9221" width="14.5546875" style="3" customWidth="1"/>
    <col min="9222" max="9222" width="12" style="3" customWidth="1"/>
    <col min="9223" max="9223" width="11.5546875" style="3" customWidth="1"/>
    <col min="9224" max="9469" width="9.109375" style="3"/>
    <col min="9470" max="9470" width="4.33203125" style="3" customWidth="1"/>
    <col min="9471" max="9471" width="37" style="3" customWidth="1"/>
    <col min="9472" max="9472" width="14.44140625" style="3" customWidth="1"/>
    <col min="9473" max="9473" width="13.109375" style="3" customWidth="1"/>
    <col min="9474" max="9474" width="12.44140625" style="3" customWidth="1"/>
    <col min="9475" max="9475" width="12" style="3" customWidth="1"/>
    <col min="9476" max="9476" width="14" style="3" customWidth="1"/>
    <col min="9477" max="9477" width="14.5546875" style="3" customWidth="1"/>
    <col min="9478" max="9478" width="12" style="3" customWidth="1"/>
    <col min="9479" max="9479" width="11.5546875" style="3" customWidth="1"/>
    <col min="9480" max="9725" width="9.109375" style="3"/>
    <col min="9726" max="9726" width="4.33203125" style="3" customWidth="1"/>
    <col min="9727" max="9727" width="37" style="3" customWidth="1"/>
    <col min="9728" max="9728" width="14.44140625" style="3" customWidth="1"/>
    <col min="9729" max="9729" width="13.109375" style="3" customWidth="1"/>
    <col min="9730" max="9730" width="12.44140625" style="3" customWidth="1"/>
    <col min="9731" max="9731" width="12" style="3" customWidth="1"/>
    <col min="9732" max="9732" width="14" style="3" customWidth="1"/>
    <col min="9733" max="9733" width="14.5546875" style="3" customWidth="1"/>
    <col min="9734" max="9734" width="12" style="3" customWidth="1"/>
    <col min="9735" max="9735" width="11.5546875" style="3" customWidth="1"/>
    <col min="9736" max="9981" width="9.109375" style="3"/>
    <col min="9982" max="9982" width="4.33203125" style="3" customWidth="1"/>
    <col min="9983" max="9983" width="37" style="3" customWidth="1"/>
    <col min="9984" max="9984" width="14.44140625" style="3" customWidth="1"/>
    <col min="9985" max="9985" width="13.109375" style="3" customWidth="1"/>
    <col min="9986" max="9986" width="12.44140625" style="3" customWidth="1"/>
    <col min="9987" max="9987" width="12" style="3" customWidth="1"/>
    <col min="9988" max="9988" width="14" style="3" customWidth="1"/>
    <col min="9989" max="9989" width="14.5546875" style="3" customWidth="1"/>
    <col min="9990" max="9990" width="12" style="3" customWidth="1"/>
    <col min="9991" max="9991" width="11.5546875" style="3" customWidth="1"/>
    <col min="9992" max="10237" width="9.109375" style="3"/>
    <col min="10238" max="10238" width="4.33203125" style="3" customWidth="1"/>
    <col min="10239" max="10239" width="37" style="3" customWidth="1"/>
    <col min="10240" max="10240" width="14.44140625" style="3" customWidth="1"/>
    <col min="10241" max="10241" width="13.109375" style="3" customWidth="1"/>
    <col min="10242" max="10242" width="12.44140625" style="3" customWidth="1"/>
    <col min="10243" max="10243" width="12" style="3" customWidth="1"/>
    <col min="10244" max="10244" width="14" style="3" customWidth="1"/>
    <col min="10245" max="10245" width="14.5546875" style="3" customWidth="1"/>
    <col min="10246" max="10246" width="12" style="3" customWidth="1"/>
    <col min="10247" max="10247" width="11.5546875" style="3" customWidth="1"/>
    <col min="10248" max="10493" width="9.109375" style="3"/>
    <col min="10494" max="10494" width="4.33203125" style="3" customWidth="1"/>
    <col min="10495" max="10495" width="37" style="3" customWidth="1"/>
    <col min="10496" max="10496" width="14.44140625" style="3" customWidth="1"/>
    <col min="10497" max="10497" width="13.109375" style="3" customWidth="1"/>
    <col min="10498" max="10498" width="12.44140625" style="3" customWidth="1"/>
    <col min="10499" max="10499" width="12" style="3" customWidth="1"/>
    <col min="10500" max="10500" width="14" style="3" customWidth="1"/>
    <col min="10501" max="10501" width="14.5546875" style="3" customWidth="1"/>
    <col min="10502" max="10502" width="12" style="3" customWidth="1"/>
    <col min="10503" max="10503" width="11.5546875" style="3" customWidth="1"/>
    <col min="10504" max="10749" width="9.109375" style="3"/>
    <col min="10750" max="10750" width="4.33203125" style="3" customWidth="1"/>
    <col min="10751" max="10751" width="37" style="3" customWidth="1"/>
    <col min="10752" max="10752" width="14.44140625" style="3" customWidth="1"/>
    <col min="10753" max="10753" width="13.109375" style="3" customWidth="1"/>
    <col min="10754" max="10754" width="12.44140625" style="3" customWidth="1"/>
    <col min="10755" max="10755" width="12" style="3" customWidth="1"/>
    <col min="10756" max="10756" width="14" style="3" customWidth="1"/>
    <col min="10757" max="10757" width="14.5546875" style="3" customWidth="1"/>
    <col min="10758" max="10758" width="12" style="3" customWidth="1"/>
    <col min="10759" max="10759" width="11.5546875" style="3" customWidth="1"/>
    <col min="10760" max="11005" width="9.109375" style="3"/>
    <col min="11006" max="11006" width="4.33203125" style="3" customWidth="1"/>
    <col min="11007" max="11007" width="37" style="3" customWidth="1"/>
    <col min="11008" max="11008" width="14.44140625" style="3" customWidth="1"/>
    <col min="11009" max="11009" width="13.109375" style="3" customWidth="1"/>
    <col min="11010" max="11010" width="12.44140625" style="3" customWidth="1"/>
    <col min="11011" max="11011" width="12" style="3" customWidth="1"/>
    <col min="11012" max="11012" width="14" style="3" customWidth="1"/>
    <col min="11013" max="11013" width="14.5546875" style="3" customWidth="1"/>
    <col min="11014" max="11014" width="12" style="3" customWidth="1"/>
    <col min="11015" max="11015" width="11.5546875" style="3" customWidth="1"/>
    <col min="11016" max="11261" width="9.109375" style="3"/>
    <col min="11262" max="11262" width="4.33203125" style="3" customWidth="1"/>
    <col min="11263" max="11263" width="37" style="3" customWidth="1"/>
    <col min="11264" max="11264" width="14.44140625" style="3" customWidth="1"/>
    <col min="11265" max="11265" width="13.109375" style="3" customWidth="1"/>
    <col min="11266" max="11266" width="12.44140625" style="3" customWidth="1"/>
    <col min="11267" max="11267" width="12" style="3" customWidth="1"/>
    <col min="11268" max="11268" width="14" style="3" customWidth="1"/>
    <col min="11269" max="11269" width="14.5546875" style="3" customWidth="1"/>
    <col min="11270" max="11270" width="12" style="3" customWidth="1"/>
    <col min="11271" max="11271" width="11.5546875" style="3" customWidth="1"/>
    <col min="11272" max="11517" width="9.109375" style="3"/>
    <col min="11518" max="11518" width="4.33203125" style="3" customWidth="1"/>
    <col min="11519" max="11519" width="37" style="3" customWidth="1"/>
    <col min="11520" max="11520" width="14.44140625" style="3" customWidth="1"/>
    <col min="11521" max="11521" width="13.109375" style="3" customWidth="1"/>
    <col min="11522" max="11522" width="12.44140625" style="3" customWidth="1"/>
    <col min="11523" max="11523" width="12" style="3" customWidth="1"/>
    <col min="11524" max="11524" width="14" style="3" customWidth="1"/>
    <col min="11525" max="11525" width="14.5546875" style="3" customWidth="1"/>
    <col min="11526" max="11526" width="12" style="3" customWidth="1"/>
    <col min="11527" max="11527" width="11.5546875" style="3" customWidth="1"/>
    <col min="11528" max="11773" width="9.109375" style="3"/>
    <col min="11774" max="11774" width="4.33203125" style="3" customWidth="1"/>
    <col min="11775" max="11775" width="37" style="3" customWidth="1"/>
    <col min="11776" max="11776" width="14.44140625" style="3" customWidth="1"/>
    <col min="11777" max="11777" width="13.109375" style="3" customWidth="1"/>
    <col min="11778" max="11778" width="12.44140625" style="3" customWidth="1"/>
    <col min="11779" max="11779" width="12" style="3" customWidth="1"/>
    <col min="11780" max="11780" width="14" style="3" customWidth="1"/>
    <col min="11781" max="11781" width="14.5546875" style="3" customWidth="1"/>
    <col min="11782" max="11782" width="12" style="3" customWidth="1"/>
    <col min="11783" max="11783" width="11.5546875" style="3" customWidth="1"/>
    <col min="11784" max="12029" width="9.109375" style="3"/>
    <col min="12030" max="12030" width="4.33203125" style="3" customWidth="1"/>
    <col min="12031" max="12031" width="37" style="3" customWidth="1"/>
    <col min="12032" max="12032" width="14.44140625" style="3" customWidth="1"/>
    <col min="12033" max="12033" width="13.109375" style="3" customWidth="1"/>
    <col min="12034" max="12034" width="12.44140625" style="3" customWidth="1"/>
    <col min="12035" max="12035" width="12" style="3" customWidth="1"/>
    <col min="12036" max="12036" width="14" style="3" customWidth="1"/>
    <col min="12037" max="12037" width="14.5546875" style="3" customWidth="1"/>
    <col min="12038" max="12038" width="12" style="3" customWidth="1"/>
    <col min="12039" max="12039" width="11.5546875" style="3" customWidth="1"/>
    <col min="12040" max="12285" width="9.109375" style="3"/>
    <col min="12286" max="12286" width="4.33203125" style="3" customWidth="1"/>
    <col min="12287" max="12287" width="37" style="3" customWidth="1"/>
    <col min="12288" max="12288" width="14.44140625" style="3" customWidth="1"/>
    <col min="12289" max="12289" width="13.109375" style="3" customWidth="1"/>
    <col min="12290" max="12290" width="12.44140625" style="3" customWidth="1"/>
    <col min="12291" max="12291" width="12" style="3" customWidth="1"/>
    <col min="12292" max="12292" width="14" style="3" customWidth="1"/>
    <col min="12293" max="12293" width="14.5546875" style="3" customWidth="1"/>
    <col min="12294" max="12294" width="12" style="3" customWidth="1"/>
    <col min="12295" max="12295" width="11.5546875" style="3" customWidth="1"/>
    <col min="12296" max="12541" width="9.109375" style="3"/>
    <col min="12542" max="12542" width="4.33203125" style="3" customWidth="1"/>
    <col min="12543" max="12543" width="37" style="3" customWidth="1"/>
    <col min="12544" max="12544" width="14.44140625" style="3" customWidth="1"/>
    <col min="12545" max="12545" width="13.109375" style="3" customWidth="1"/>
    <col min="12546" max="12546" width="12.44140625" style="3" customWidth="1"/>
    <col min="12547" max="12547" width="12" style="3" customWidth="1"/>
    <col min="12548" max="12548" width="14" style="3" customWidth="1"/>
    <col min="12549" max="12549" width="14.5546875" style="3" customWidth="1"/>
    <col min="12550" max="12550" width="12" style="3" customWidth="1"/>
    <col min="12551" max="12551" width="11.5546875" style="3" customWidth="1"/>
    <col min="12552" max="12797" width="9.109375" style="3"/>
    <col min="12798" max="12798" width="4.33203125" style="3" customWidth="1"/>
    <col min="12799" max="12799" width="37" style="3" customWidth="1"/>
    <col min="12800" max="12800" width="14.44140625" style="3" customWidth="1"/>
    <col min="12801" max="12801" width="13.109375" style="3" customWidth="1"/>
    <col min="12802" max="12802" width="12.44140625" style="3" customWidth="1"/>
    <col min="12803" max="12803" width="12" style="3" customWidth="1"/>
    <col min="12804" max="12804" width="14" style="3" customWidth="1"/>
    <col min="12805" max="12805" width="14.5546875" style="3" customWidth="1"/>
    <col min="12806" max="12806" width="12" style="3" customWidth="1"/>
    <col min="12807" max="12807" width="11.5546875" style="3" customWidth="1"/>
    <col min="12808" max="13053" width="9.109375" style="3"/>
    <col min="13054" max="13054" width="4.33203125" style="3" customWidth="1"/>
    <col min="13055" max="13055" width="37" style="3" customWidth="1"/>
    <col min="13056" max="13056" width="14.44140625" style="3" customWidth="1"/>
    <col min="13057" max="13057" width="13.109375" style="3" customWidth="1"/>
    <col min="13058" max="13058" width="12.44140625" style="3" customWidth="1"/>
    <col min="13059" max="13059" width="12" style="3" customWidth="1"/>
    <col min="13060" max="13060" width="14" style="3" customWidth="1"/>
    <col min="13061" max="13061" width="14.5546875" style="3" customWidth="1"/>
    <col min="13062" max="13062" width="12" style="3" customWidth="1"/>
    <col min="13063" max="13063" width="11.5546875" style="3" customWidth="1"/>
    <col min="13064" max="13309" width="9.109375" style="3"/>
    <col min="13310" max="13310" width="4.33203125" style="3" customWidth="1"/>
    <col min="13311" max="13311" width="37" style="3" customWidth="1"/>
    <col min="13312" max="13312" width="14.44140625" style="3" customWidth="1"/>
    <col min="13313" max="13313" width="13.109375" style="3" customWidth="1"/>
    <col min="13314" max="13314" width="12.44140625" style="3" customWidth="1"/>
    <col min="13315" max="13315" width="12" style="3" customWidth="1"/>
    <col min="13316" max="13316" width="14" style="3" customWidth="1"/>
    <col min="13317" max="13317" width="14.5546875" style="3" customWidth="1"/>
    <col min="13318" max="13318" width="12" style="3" customWidth="1"/>
    <col min="13319" max="13319" width="11.5546875" style="3" customWidth="1"/>
    <col min="13320" max="13565" width="9.109375" style="3"/>
    <col min="13566" max="13566" width="4.33203125" style="3" customWidth="1"/>
    <col min="13567" max="13567" width="37" style="3" customWidth="1"/>
    <col min="13568" max="13568" width="14.44140625" style="3" customWidth="1"/>
    <col min="13569" max="13569" width="13.109375" style="3" customWidth="1"/>
    <col min="13570" max="13570" width="12.44140625" style="3" customWidth="1"/>
    <col min="13571" max="13571" width="12" style="3" customWidth="1"/>
    <col min="13572" max="13572" width="14" style="3" customWidth="1"/>
    <col min="13573" max="13573" width="14.5546875" style="3" customWidth="1"/>
    <col min="13574" max="13574" width="12" style="3" customWidth="1"/>
    <col min="13575" max="13575" width="11.5546875" style="3" customWidth="1"/>
    <col min="13576" max="13821" width="9.109375" style="3"/>
    <col min="13822" max="13822" width="4.33203125" style="3" customWidth="1"/>
    <col min="13823" max="13823" width="37" style="3" customWidth="1"/>
    <col min="13824" max="13824" width="14.44140625" style="3" customWidth="1"/>
    <col min="13825" max="13825" width="13.109375" style="3" customWidth="1"/>
    <col min="13826" max="13826" width="12.44140625" style="3" customWidth="1"/>
    <col min="13827" max="13827" width="12" style="3" customWidth="1"/>
    <col min="13828" max="13828" width="14" style="3" customWidth="1"/>
    <col min="13829" max="13829" width="14.5546875" style="3" customWidth="1"/>
    <col min="13830" max="13830" width="12" style="3" customWidth="1"/>
    <col min="13831" max="13831" width="11.5546875" style="3" customWidth="1"/>
    <col min="13832" max="14077" width="9.109375" style="3"/>
    <col min="14078" max="14078" width="4.33203125" style="3" customWidth="1"/>
    <col min="14079" max="14079" width="37" style="3" customWidth="1"/>
    <col min="14080" max="14080" width="14.44140625" style="3" customWidth="1"/>
    <col min="14081" max="14081" width="13.109375" style="3" customWidth="1"/>
    <col min="14082" max="14082" width="12.44140625" style="3" customWidth="1"/>
    <col min="14083" max="14083" width="12" style="3" customWidth="1"/>
    <col min="14084" max="14084" width="14" style="3" customWidth="1"/>
    <col min="14085" max="14085" width="14.5546875" style="3" customWidth="1"/>
    <col min="14086" max="14086" width="12" style="3" customWidth="1"/>
    <col min="14087" max="14087" width="11.5546875" style="3" customWidth="1"/>
    <col min="14088" max="14333" width="9.109375" style="3"/>
    <col min="14334" max="14334" width="4.33203125" style="3" customWidth="1"/>
    <col min="14335" max="14335" width="37" style="3" customWidth="1"/>
    <col min="14336" max="14336" width="14.44140625" style="3" customWidth="1"/>
    <col min="14337" max="14337" width="13.109375" style="3" customWidth="1"/>
    <col min="14338" max="14338" width="12.44140625" style="3" customWidth="1"/>
    <col min="14339" max="14339" width="12" style="3" customWidth="1"/>
    <col min="14340" max="14340" width="14" style="3" customWidth="1"/>
    <col min="14341" max="14341" width="14.5546875" style="3" customWidth="1"/>
    <col min="14342" max="14342" width="12" style="3" customWidth="1"/>
    <col min="14343" max="14343" width="11.5546875" style="3" customWidth="1"/>
    <col min="14344" max="14589" width="9.109375" style="3"/>
    <col min="14590" max="14590" width="4.33203125" style="3" customWidth="1"/>
    <col min="14591" max="14591" width="37" style="3" customWidth="1"/>
    <col min="14592" max="14592" width="14.44140625" style="3" customWidth="1"/>
    <col min="14593" max="14593" width="13.109375" style="3" customWidth="1"/>
    <col min="14594" max="14594" width="12.44140625" style="3" customWidth="1"/>
    <col min="14595" max="14595" width="12" style="3" customWidth="1"/>
    <col min="14596" max="14596" width="14" style="3" customWidth="1"/>
    <col min="14597" max="14597" width="14.5546875" style="3" customWidth="1"/>
    <col min="14598" max="14598" width="12" style="3" customWidth="1"/>
    <col min="14599" max="14599" width="11.5546875" style="3" customWidth="1"/>
    <col min="14600" max="14845" width="9.109375" style="3"/>
    <col min="14846" max="14846" width="4.33203125" style="3" customWidth="1"/>
    <col min="14847" max="14847" width="37" style="3" customWidth="1"/>
    <col min="14848" max="14848" width="14.44140625" style="3" customWidth="1"/>
    <col min="14849" max="14849" width="13.109375" style="3" customWidth="1"/>
    <col min="14850" max="14850" width="12.44140625" style="3" customWidth="1"/>
    <col min="14851" max="14851" width="12" style="3" customWidth="1"/>
    <col min="14852" max="14852" width="14" style="3" customWidth="1"/>
    <col min="14853" max="14853" width="14.5546875" style="3" customWidth="1"/>
    <col min="14854" max="14854" width="12" style="3" customWidth="1"/>
    <col min="14855" max="14855" width="11.5546875" style="3" customWidth="1"/>
    <col min="14856" max="15101" width="9.109375" style="3"/>
    <col min="15102" max="15102" width="4.33203125" style="3" customWidth="1"/>
    <col min="15103" max="15103" width="37" style="3" customWidth="1"/>
    <col min="15104" max="15104" width="14.44140625" style="3" customWidth="1"/>
    <col min="15105" max="15105" width="13.109375" style="3" customWidth="1"/>
    <col min="15106" max="15106" width="12.44140625" style="3" customWidth="1"/>
    <col min="15107" max="15107" width="12" style="3" customWidth="1"/>
    <col min="15108" max="15108" width="14" style="3" customWidth="1"/>
    <col min="15109" max="15109" width="14.5546875" style="3" customWidth="1"/>
    <col min="15110" max="15110" width="12" style="3" customWidth="1"/>
    <col min="15111" max="15111" width="11.5546875" style="3" customWidth="1"/>
    <col min="15112" max="15357" width="9.109375" style="3"/>
    <col min="15358" max="15358" width="4.33203125" style="3" customWidth="1"/>
    <col min="15359" max="15359" width="37" style="3" customWidth="1"/>
    <col min="15360" max="15360" width="14.44140625" style="3" customWidth="1"/>
    <col min="15361" max="15361" width="13.109375" style="3" customWidth="1"/>
    <col min="15362" max="15362" width="12.44140625" style="3" customWidth="1"/>
    <col min="15363" max="15363" width="12" style="3" customWidth="1"/>
    <col min="15364" max="15364" width="14" style="3" customWidth="1"/>
    <col min="15365" max="15365" width="14.5546875" style="3" customWidth="1"/>
    <col min="15366" max="15366" width="12" style="3" customWidth="1"/>
    <col min="15367" max="15367" width="11.5546875" style="3" customWidth="1"/>
    <col min="15368" max="15613" width="9.109375" style="3"/>
    <col min="15614" max="15614" width="4.33203125" style="3" customWidth="1"/>
    <col min="15615" max="15615" width="37" style="3" customWidth="1"/>
    <col min="15616" max="15616" width="14.44140625" style="3" customWidth="1"/>
    <col min="15617" max="15617" width="13.109375" style="3" customWidth="1"/>
    <col min="15618" max="15618" width="12.44140625" style="3" customWidth="1"/>
    <col min="15619" max="15619" width="12" style="3" customWidth="1"/>
    <col min="15620" max="15620" width="14" style="3" customWidth="1"/>
    <col min="15621" max="15621" width="14.5546875" style="3" customWidth="1"/>
    <col min="15622" max="15622" width="12" style="3" customWidth="1"/>
    <col min="15623" max="15623" width="11.5546875" style="3" customWidth="1"/>
    <col min="15624" max="15869" width="9.109375" style="3"/>
    <col min="15870" max="15870" width="4.33203125" style="3" customWidth="1"/>
    <col min="15871" max="15871" width="37" style="3" customWidth="1"/>
    <col min="15872" max="15872" width="14.44140625" style="3" customWidth="1"/>
    <col min="15873" max="15873" width="13.109375" style="3" customWidth="1"/>
    <col min="15874" max="15874" width="12.44140625" style="3" customWidth="1"/>
    <col min="15875" max="15875" width="12" style="3" customWidth="1"/>
    <col min="15876" max="15876" width="14" style="3" customWidth="1"/>
    <col min="15877" max="15877" width="14.5546875" style="3" customWidth="1"/>
    <col min="15878" max="15878" width="12" style="3" customWidth="1"/>
    <col min="15879" max="15879" width="11.5546875" style="3" customWidth="1"/>
    <col min="15880" max="16125" width="9.109375" style="3"/>
    <col min="16126" max="16126" width="4.33203125" style="3" customWidth="1"/>
    <col min="16127" max="16127" width="37" style="3" customWidth="1"/>
    <col min="16128" max="16128" width="14.44140625" style="3" customWidth="1"/>
    <col min="16129" max="16129" width="13.109375" style="3" customWidth="1"/>
    <col min="16130" max="16130" width="12.44140625" style="3" customWidth="1"/>
    <col min="16131" max="16131" width="12" style="3" customWidth="1"/>
    <col min="16132" max="16132" width="14" style="3" customWidth="1"/>
    <col min="16133" max="16133" width="14.5546875" style="3" customWidth="1"/>
    <col min="16134" max="16134" width="12" style="3" customWidth="1"/>
    <col min="16135" max="16135" width="11.5546875" style="3" customWidth="1"/>
    <col min="16136" max="16384" width="9.109375" style="3"/>
  </cols>
  <sheetData>
    <row r="1" spans="1:8" ht="15.6" x14ac:dyDescent="0.3">
      <c r="G1" s="5" t="s">
        <v>21</v>
      </c>
    </row>
    <row r="2" spans="1:8" ht="6.75" customHeight="1" x14ac:dyDescent="0.25"/>
    <row r="3" spans="1:8" ht="35.25" customHeight="1" x14ac:dyDescent="0.3">
      <c r="A3" s="122" t="s">
        <v>173</v>
      </c>
      <c r="B3" s="122"/>
      <c r="C3" s="122"/>
      <c r="D3" s="122"/>
      <c r="E3" s="122"/>
      <c r="F3" s="122"/>
      <c r="G3" s="122"/>
      <c r="H3" s="122"/>
    </row>
    <row r="4" spans="1:8" ht="12" customHeight="1" x14ac:dyDescent="0.25"/>
    <row r="5" spans="1:8" s="4" customFormat="1" ht="27" customHeight="1" x14ac:dyDescent="0.25">
      <c r="A5" s="121" t="s">
        <v>0</v>
      </c>
      <c r="B5" s="120" t="s">
        <v>26</v>
      </c>
      <c r="C5" s="123" t="s">
        <v>25</v>
      </c>
      <c r="D5" s="124"/>
      <c r="E5" s="124"/>
      <c r="F5" s="124"/>
      <c r="G5" s="124"/>
      <c r="H5" s="125"/>
    </row>
    <row r="6" spans="1:8" s="4" customFormat="1" ht="13.2" customHeight="1" x14ac:dyDescent="0.25">
      <c r="A6" s="121"/>
      <c r="B6" s="120"/>
      <c r="C6" s="129" t="s">
        <v>76</v>
      </c>
      <c r="D6" s="131" t="s">
        <v>60</v>
      </c>
      <c r="E6" s="124" t="s">
        <v>117</v>
      </c>
      <c r="F6" s="124"/>
      <c r="G6" s="124"/>
      <c r="H6" s="133" t="s">
        <v>61</v>
      </c>
    </row>
    <row r="7" spans="1:8" s="4" customFormat="1" ht="40.5" customHeight="1" x14ac:dyDescent="0.25">
      <c r="A7" s="121"/>
      <c r="B7" s="120"/>
      <c r="C7" s="130"/>
      <c r="D7" s="132"/>
      <c r="E7" s="50" t="s">
        <v>2</v>
      </c>
      <c r="F7" s="50" t="s">
        <v>3</v>
      </c>
      <c r="G7" s="50" t="s">
        <v>4</v>
      </c>
      <c r="H7" s="134"/>
    </row>
    <row r="8" spans="1:8" s="8" customFormat="1" ht="13.2" x14ac:dyDescent="0.25">
      <c r="A8" s="14">
        <v>1</v>
      </c>
      <c r="B8" s="15">
        <v>2</v>
      </c>
      <c r="C8" s="9">
        <v>3</v>
      </c>
      <c r="D8" s="9" t="s">
        <v>59</v>
      </c>
      <c r="E8" s="9">
        <v>5</v>
      </c>
      <c r="F8" s="9">
        <v>6</v>
      </c>
      <c r="G8" s="9">
        <v>7</v>
      </c>
      <c r="H8" s="95">
        <v>8</v>
      </c>
    </row>
    <row r="9" spans="1:8" s="4" customFormat="1" ht="20.25" customHeight="1" x14ac:dyDescent="0.25">
      <c r="A9" s="126">
        <v>1</v>
      </c>
      <c r="B9" s="126" t="s">
        <v>5</v>
      </c>
      <c r="C9" s="2" t="s">
        <v>22</v>
      </c>
      <c r="D9" s="1">
        <f>SUM(E9:G9)</f>
        <v>3124845.8</v>
      </c>
      <c r="E9" s="1">
        <v>2470075.9</v>
      </c>
      <c r="F9" s="1">
        <v>654769.9</v>
      </c>
      <c r="G9" s="1">
        <v>0</v>
      </c>
      <c r="H9" s="96">
        <v>0</v>
      </c>
    </row>
    <row r="10" spans="1:8" s="4" customFormat="1" x14ac:dyDescent="0.25">
      <c r="A10" s="127"/>
      <c r="B10" s="127"/>
      <c r="C10" s="2" t="s">
        <v>23</v>
      </c>
      <c r="D10" s="1">
        <f>SUM(E10:G10)</f>
        <v>2976998.2</v>
      </c>
      <c r="E10" s="1">
        <v>2335275.1</v>
      </c>
      <c r="F10" s="1">
        <v>641723.1</v>
      </c>
      <c r="G10" s="1">
        <v>0</v>
      </c>
      <c r="H10" s="96">
        <v>0</v>
      </c>
    </row>
    <row r="11" spans="1:8" s="4" customFormat="1" x14ac:dyDescent="0.25">
      <c r="A11" s="128"/>
      <c r="B11" s="128"/>
      <c r="C11" s="2" t="s">
        <v>24</v>
      </c>
      <c r="D11" s="1">
        <f t="shared" ref="D11:F11" si="0">D10/D9*100</f>
        <v>95.268643335936773</v>
      </c>
      <c r="E11" s="1">
        <f t="shared" si="0"/>
        <v>94.54264543045015</v>
      </c>
      <c r="F11" s="1">
        <f t="shared" si="0"/>
        <v>98.007422149368807</v>
      </c>
      <c r="G11" s="1">
        <v>0</v>
      </c>
      <c r="H11" s="96" t="s">
        <v>75</v>
      </c>
    </row>
    <row r="12" spans="1:8" s="4" customFormat="1" x14ac:dyDescent="0.25">
      <c r="A12" s="114">
        <v>2</v>
      </c>
      <c r="B12" s="114" t="s">
        <v>7</v>
      </c>
      <c r="C12" s="54" t="s">
        <v>22</v>
      </c>
      <c r="D12" s="1">
        <f>SUM(E12:G12)</f>
        <v>154385.4</v>
      </c>
      <c r="E12" s="1">
        <v>1028</v>
      </c>
      <c r="F12" s="1">
        <v>153196.79999999999</v>
      </c>
      <c r="G12" s="1">
        <v>160.6</v>
      </c>
      <c r="H12" s="96">
        <v>120</v>
      </c>
    </row>
    <row r="13" spans="1:8" s="4" customFormat="1" x14ac:dyDescent="0.25">
      <c r="A13" s="115"/>
      <c r="B13" s="115"/>
      <c r="C13" s="54" t="s">
        <v>23</v>
      </c>
      <c r="D13" s="1">
        <f>SUM(E13:G13)</f>
        <v>150079.1</v>
      </c>
      <c r="E13" s="1">
        <v>1012.6</v>
      </c>
      <c r="F13" s="1">
        <v>149000.5</v>
      </c>
      <c r="G13" s="1">
        <v>66</v>
      </c>
      <c r="H13" s="96">
        <v>93.8</v>
      </c>
    </row>
    <row r="14" spans="1:8" s="4" customFormat="1" x14ac:dyDescent="0.25">
      <c r="A14" s="116"/>
      <c r="B14" s="116"/>
      <c r="C14" s="54" t="s">
        <v>24</v>
      </c>
      <c r="D14" s="1">
        <f t="shared" ref="D14:H14" si="1">D13/D12*100</f>
        <v>97.210681839085836</v>
      </c>
      <c r="E14" s="1">
        <f t="shared" si="1"/>
        <v>98.501945525291831</v>
      </c>
      <c r="F14" s="1">
        <f t="shared" si="1"/>
        <v>97.260843568534071</v>
      </c>
      <c r="G14" s="1">
        <f t="shared" si="1"/>
        <v>41.095890410958908</v>
      </c>
      <c r="H14" s="96">
        <f t="shared" si="1"/>
        <v>78.166666666666657</v>
      </c>
    </row>
    <row r="15" spans="1:8" s="4" customFormat="1" x14ac:dyDescent="0.25">
      <c r="A15" s="114">
        <v>3</v>
      </c>
      <c r="B15" s="114" t="s">
        <v>6</v>
      </c>
      <c r="C15" s="54" t="s">
        <v>22</v>
      </c>
      <c r="D15" s="1">
        <f t="shared" ref="D15:D61" si="2">SUM(E15:G15)</f>
        <v>61310.500000000007</v>
      </c>
      <c r="E15" s="1">
        <v>38312.800000000003</v>
      </c>
      <c r="F15" s="1">
        <v>17490.3</v>
      </c>
      <c r="G15" s="1">
        <v>5507.4</v>
      </c>
      <c r="H15" s="96">
        <v>0</v>
      </c>
    </row>
    <row r="16" spans="1:8" s="4" customFormat="1" x14ac:dyDescent="0.25">
      <c r="A16" s="115"/>
      <c r="B16" s="115"/>
      <c r="C16" s="58" t="s">
        <v>23</v>
      </c>
      <c r="D16" s="1">
        <f t="shared" si="2"/>
        <v>60834.799999999996</v>
      </c>
      <c r="E16" s="1">
        <v>38257.699999999997</v>
      </c>
      <c r="F16" s="1">
        <v>17228.2</v>
      </c>
      <c r="G16" s="1">
        <v>5348.9</v>
      </c>
      <c r="H16" s="96">
        <v>0</v>
      </c>
    </row>
    <row r="17" spans="1:8" s="4" customFormat="1" ht="15" customHeight="1" x14ac:dyDescent="0.25">
      <c r="A17" s="116"/>
      <c r="B17" s="116"/>
      <c r="C17" s="58" t="s">
        <v>24</v>
      </c>
      <c r="D17" s="1">
        <f t="shared" ref="D17:F17" si="3">D16/D15*100</f>
        <v>99.224113324797528</v>
      </c>
      <c r="E17" s="1">
        <f t="shared" si="3"/>
        <v>99.8561838341233</v>
      </c>
      <c r="F17" s="1">
        <f t="shared" si="3"/>
        <v>98.501455092251149</v>
      </c>
      <c r="G17" s="1">
        <v>0</v>
      </c>
      <c r="H17" s="96" t="s">
        <v>75</v>
      </c>
    </row>
    <row r="18" spans="1:8" s="4" customFormat="1" x14ac:dyDescent="0.25">
      <c r="A18" s="114">
        <v>4</v>
      </c>
      <c r="B18" s="114" t="s">
        <v>8</v>
      </c>
      <c r="C18" s="58" t="s">
        <v>22</v>
      </c>
      <c r="D18" s="1">
        <f t="shared" si="2"/>
        <v>11712.7</v>
      </c>
      <c r="E18" s="1">
        <v>5947.9</v>
      </c>
      <c r="F18" s="1">
        <v>5764.8</v>
      </c>
      <c r="G18" s="1">
        <v>0</v>
      </c>
      <c r="H18" s="96">
        <v>0</v>
      </c>
    </row>
    <row r="19" spans="1:8" s="4" customFormat="1" x14ac:dyDescent="0.25">
      <c r="A19" s="115"/>
      <c r="B19" s="115"/>
      <c r="C19" s="54" t="s">
        <v>23</v>
      </c>
      <c r="D19" s="1">
        <f t="shared" si="2"/>
        <v>11499.6</v>
      </c>
      <c r="E19" s="1">
        <v>5941.8</v>
      </c>
      <c r="F19" s="1">
        <v>5557.8</v>
      </c>
      <c r="G19" s="1">
        <v>0</v>
      </c>
      <c r="H19" s="96">
        <v>0</v>
      </c>
    </row>
    <row r="20" spans="1:8" s="4" customFormat="1" x14ac:dyDescent="0.25">
      <c r="A20" s="116"/>
      <c r="B20" s="116"/>
      <c r="C20" s="54" t="s">
        <v>24</v>
      </c>
      <c r="D20" s="1">
        <f t="shared" ref="D20:F20" si="4">D19/D18*100</f>
        <v>98.180607374900745</v>
      </c>
      <c r="E20" s="1">
        <f t="shared" si="4"/>
        <v>99.89744279493604</v>
      </c>
      <c r="F20" s="1">
        <f t="shared" si="4"/>
        <v>96.409242298084934</v>
      </c>
      <c r="G20" s="1">
        <v>0</v>
      </c>
      <c r="H20" s="96" t="s">
        <v>75</v>
      </c>
    </row>
    <row r="21" spans="1:8" s="4" customFormat="1" x14ac:dyDescent="0.25">
      <c r="A21" s="114">
        <v>5</v>
      </c>
      <c r="B21" s="114" t="s">
        <v>9</v>
      </c>
      <c r="C21" s="54" t="s">
        <v>22</v>
      </c>
      <c r="D21" s="1">
        <f>SUM(E21:G21)</f>
        <v>145530.29999999999</v>
      </c>
      <c r="E21" s="1">
        <v>65183.8</v>
      </c>
      <c r="F21" s="1">
        <v>54880</v>
      </c>
      <c r="G21" s="1">
        <v>25466.5</v>
      </c>
      <c r="H21" s="96"/>
    </row>
    <row r="22" spans="1:8" s="4" customFormat="1" ht="21.75" customHeight="1" x14ac:dyDescent="0.25">
      <c r="A22" s="115"/>
      <c r="B22" s="115"/>
      <c r="C22" s="54" t="s">
        <v>23</v>
      </c>
      <c r="D22" s="1">
        <f t="shared" si="2"/>
        <v>122035</v>
      </c>
      <c r="E22" s="1">
        <v>51543.4</v>
      </c>
      <c r="F22" s="1">
        <v>54065.9</v>
      </c>
      <c r="G22" s="1">
        <v>16425.7</v>
      </c>
      <c r="H22" s="96">
        <v>0</v>
      </c>
    </row>
    <row r="23" spans="1:8" s="4" customFormat="1" ht="22.5" customHeight="1" x14ac:dyDescent="0.25">
      <c r="A23" s="116"/>
      <c r="B23" s="116"/>
      <c r="C23" s="54" t="s">
        <v>24</v>
      </c>
      <c r="D23" s="1">
        <f t="shared" ref="D23:G23" si="5">D22/D21*100</f>
        <v>83.85538956492222</v>
      </c>
      <c r="E23" s="1">
        <f t="shared" si="5"/>
        <v>79.073941684897164</v>
      </c>
      <c r="F23" s="1">
        <f t="shared" si="5"/>
        <v>98.516581632653072</v>
      </c>
      <c r="G23" s="1">
        <f t="shared" si="5"/>
        <v>64.499244105000685</v>
      </c>
      <c r="H23" s="96"/>
    </row>
    <row r="24" spans="1:8" s="4" customFormat="1" x14ac:dyDescent="0.25">
      <c r="A24" s="114">
        <v>6</v>
      </c>
      <c r="B24" s="114" t="s">
        <v>10</v>
      </c>
      <c r="C24" s="54" t="s">
        <v>22</v>
      </c>
      <c r="D24" s="1">
        <f t="shared" si="2"/>
        <v>484069.5</v>
      </c>
      <c r="E24" s="1">
        <v>285829.2</v>
      </c>
      <c r="F24" s="1">
        <v>184772.2</v>
      </c>
      <c r="G24" s="1">
        <v>13468.1</v>
      </c>
      <c r="H24" s="96">
        <v>0</v>
      </c>
    </row>
    <row r="25" spans="1:8" s="4" customFormat="1" ht="16.5" customHeight="1" x14ac:dyDescent="0.25">
      <c r="A25" s="115"/>
      <c r="B25" s="115"/>
      <c r="C25" s="58" t="s">
        <v>23</v>
      </c>
      <c r="D25" s="1">
        <f t="shared" si="2"/>
        <v>460068.60000000003</v>
      </c>
      <c r="E25" s="1">
        <v>283111.8</v>
      </c>
      <c r="F25" s="1">
        <v>163746.6</v>
      </c>
      <c r="G25" s="1">
        <v>13210.2</v>
      </c>
      <c r="H25" s="96">
        <v>0</v>
      </c>
    </row>
    <row r="26" spans="1:8" s="4" customFormat="1" ht="18" customHeight="1" x14ac:dyDescent="0.25">
      <c r="A26" s="116"/>
      <c r="B26" s="116"/>
      <c r="C26" s="58" t="s">
        <v>24</v>
      </c>
      <c r="D26" s="1">
        <f t="shared" ref="D26:G26" si="6">D25/D24*100</f>
        <v>95.041848329630369</v>
      </c>
      <c r="E26" s="1">
        <f t="shared" si="6"/>
        <v>99.049292374606921</v>
      </c>
      <c r="F26" s="1">
        <f t="shared" si="6"/>
        <v>88.620799016302229</v>
      </c>
      <c r="G26" s="1">
        <f t="shared" si="6"/>
        <v>98.085104803201645</v>
      </c>
      <c r="H26" s="96" t="s">
        <v>75</v>
      </c>
    </row>
    <row r="27" spans="1:8" s="4" customFormat="1" ht="19.5" customHeight="1" x14ac:dyDescent="0.25">
      <c r="A27" s="114">
        <v>7</v>
      </c>
      <c r="B27" s="114" t="s">
        <v>11</v>
      </c>
      <c r="C27" s="58" t="s">
        <v>22</v>
      </c>
      <c r="D27" s="1">
        <f>SUM(E27:G27)</f>
        <v>2578.8000000000002</v>
      </c>
      <c r="E27" s="1">
        <v>0</v>
      </c>
      <c r="F27" s="1">
        <v>2578.8000000000002</v>
      </c>
      <c r="G27" s="1">
        <v>0</v>
      </c>
      <c r="H27" s="96">
        <v>4275</v>
      </c>
    </row>
    <row r="28" spans="1:8" s="4" customFormat="1" ht="18.75" customHeight="1" x14ac:dyDescent="0.25">
      <c r="A28" s="115"/>
      <c r="B28" s="115"/>
      <c r="C28" s="54" t="s">
        <v>23</v>
      </c>
      <c r="D28" s="1">
        <f t="shared" si="2"/>
        <v>2578.6999999999998</v>
      </c>
      <c r="E28" s="1">
        <v>0</v>
      </c>
      <c r="F28" s="1">
        <v>2578.6999999999998</v>
      </c>
      <c r="G28" s="1">
        <v>0</v>
      </c>
      <c r="H28" s="96">
        <v>4981</v>
      </c>
    </row>
    <row r="29" spans="1:8" s="4" customFormat="1" x14ac:dyDescent="0.25">
      <c r="A29" s="116"/>
      <c r="B29" s="116"/>
      <c r="C29" s="54" t="s">
        <v>24</v>
      </c>
      <c r="D29" s="1">
        <f t="shared" ref="D29:H29" si="7">D28/D27*100</f>
        <v>99.996122227392576</v>
      </c>
      <c r="E29" s="1" t="e">
        <f t="shared" si="7"/>
        <v>#DIV/0!</v>
      </c>
      <c r="F29" s="1">
        <f t="shared" si="7"/>
        <v>99.996122227392576</v>
      </c>
      <c r="G29" s="1">
        <v>0</v>
      </c>
      <c r="H29" s="96">
        <f t="shared" si="7"/>
        <v>116.51461988304092</v>
      </c>
    </row>
    <row r="30" spans="1:8" s="4" customFormat="1" x14ac:dyDescent="0.25">
      <c r="A30" s="114">
        <v>8</v>
      </c>
      <c r="B30" s="114" t="s">
        <v>12</v>
      </c>
      <c r="C30" s="54" t="s">
        <v>22</v>
      </c>
      <c r="D30" s="1">
        <f t="shared" si="2"/>
        <v>65722.899999999994</v>
      </c>
      <c r="E30" s="1">
        <v>56793.599999999999</v>
      </c>
      <c r="F30" s="1">
        <v>0</v>
      </c>
      <c r="G30" s="1">
        <v>8929.2999999999993</v>
      </c>
      <c r="H30" s="96">
        <v>97007</v>
      </c>
    </row>
    <row r="31" spans="1:8" s="4" customFormat="1" ht="17.25" customHeight="1" x14ac:dyDescent="0.25">
      <c r="A31" s="115"/>
      <c r="B31" s="115"/>
      <c r="C31" s="54" t="s">
        <v>23</v>
      </c>
      <c r="D31" s="1">
        <f t="shared" si="2"/>
        <v>62701.899999999994</v>
      </c>
      <c r="E31" s="1">
        <v>53887.6</v>
      </c>
      <c r="F31" s="1">
        <v>0</v>
      </c>
      <c r="G31" s="1">
        <v>8814.2999999999993</v>
      </c>
      <c r="H31" s="96">
        <v>98472</v>
      </c>
    </row>
    <row r="32" spans="1:8" s="4" customFormat="1" ht="18" customHeight="1" x14ac:dyDescent="0.25">
      <c r="A32" s="116"/>
      <c r="B32" s="116"/>
      <c r="C32" s="54" t="s">
        <v>24</v>
      </c>
      <c r="D32" s="1">
        <f t="shared" ref="D32:H32" si="8">D31/D30*100</f>
        <v>95.403428637506877</v>
      </c>
      <c r="E32" s="1">
        <f t="shared" si="8"/>
        <v>94.88322627901735</v>
      </c>
      <c r="F32" s="1">
        <v>0</v>
      </c>
      <c r="G32" s="1">
        <f t="shared" si="8"/>
        <v>98.712105092224476</v>
      </c>
      <c r="H32" s="96">
        <f t="shared" si="8"/>
        <v>101.51020029482409</v>
      </c>
    </row>
    <row r="33" spans="1:8" s="4" customFormat="1" ht="24" customHeight="1" x14ac:dyDescent="0.25">
      <c r="A33" s="114">
        <v>9</v>
      </c>
      <c r="B33" s="114" t="s">
        <v>13</v>
      </c>
      <c r="C33" s="54" t="s">
        <v>22</v>
      </c>
      <c r="D33" s="1">
        <f t="shared" si="2"/>
        <v>3683</v>
      </c>
      <c r="E33" s="1">
        <v>3222.9</v>
      </c>
      <c r="F33" s="1">
        <v>170</v>
      </c>
      <c r="G33" s="1">
        <v>290.10000000000002</v>
      </c>
      <c r="H33" s="96">
        <v>0</v>
      </c>
    </row>
    <row r="34" spans="1:8" s="4" customFormat="1" ht="17.25" customHeight="1" x14ac:dyDescent="0.25">
      <c r="A34" s="115"/>
      <c r="B34" s="115"/>
      <c r="C34" s="54" t="s">
        <v>23</v>
      </c>
      <c r="D34" s="1">
        <f t="shared" si="2"/>
        <v>3682.9</v>
      </c>
      <c r="E34" s="1">
        <v>3222.9</v>
      </c>
      <c r="F34" s="1">
        <v>169.9</v>
      </c>
      <c r="G34" s="1">
        <v>290.10000000000002</v>
      </c>
      <c r="H34" s="96">
        <v>0</v>
      </c>
    </row>
    <row r="35" spans="1:8" s="4" customFormat="1" x14ac:dyDescent="0.25">
      <c r="A35" s="116"/>
      <c r="B35" s="116"/>
      <c r="C35" s="54" t="s">
        <v>24</v>
      </c>
      <c r="D35" s="1">
        <f t="shared" ref="D35:G35" si="9">D34/D33*100</f>
        <v>99.997284822155848</v>
      </c>
      <c r="E35" s="1">
        <f t="shared" si="9"/>
        <v>100</v>
      </c>
      <c r="F35" s="1">
        <f t="shared" si="9"/>
        <v>99.941176470588232</v>
      </c>
      <c r="G35" s="1">
        <f t="shared" si="9"/>
        <v>100</v>
      </c>
      <c r="H35" s="96" t="s">
        <v>75</v>
      </c>
    </row>
    <row r="36" spans="1:8" s="4" customFormat="1" x14ac:dyDescent="0.25">
      <c r="A36" s="114">
        <v>10</v>
      </c>
      <c r="B36" s="114" t="s">
        <v>14</v>
      </c>
      <c r="C36" s="55" t="s">
        <v>22</v>
      </c>
      <c r="D36" s="1">
        <f t="shared" si="2"/>
        <v>23976.999999999996</v>
      </c>
      <c r="E36" s="1">
        <v>782.6</v>
      </c>
      <c r="F36" s="1">
        <v>22574.6</v>
      </c>
      <c r="G36" s="1">
        <v>619.79999999999995</v>
      </c>
      <c r="H36" s="96">
        <v>0</v>
      </c>
    </row>
    <row r="37" spans="1:8" s="4" customFormat="1" ht="18" customHeight="1" x14ac:dyDescent="0.25">
      <c r="A37" s="115"/>
      <c r="B37" s="115"/>
      <c r="C37" s="55" t="s">
        <v>23</v>
      </c>
      <c r="D37" s="1">
        <f t="shared" si="2"/>
        <v>23925.499999999996</v>
      </c>
      <c r="E37" s="1">
        <v>782.6</v>
      </c>
      <c r="F37" s="1">
        <v>22523.1</v>
      </c>
      <c r="G37" s="1">
        <v>619.79999999999995</v>
      </c>
      <c r="H37" s="96">
        <v>0</v>
      </c>
    </row>
    <row r="38" spans="1:8" s="4" customFormat="1" x14ac:dyDescent="0.25">
      <c r="A38" s="116"/>
      <c r="B38" s="116"/>
      <c r="C38" s="55" t="s">
        <v>24</v>
      </c>
      <c r="D38" s="1">
        <f t="shared" ref="D38:G38" si="10">D37/D36*100</f>
        <v>99.785210827042576</v>
      </c>
      <c r="E38" s="1">
        <f t="shared" si="10"/>
        <v>100</v>
      </c>
      <c r="F38" s="1">
        <f t="shared" si="10"/>
        <v>99.771867497098512</v>
      </c>
      <c r="G38" s="1">
        <f t="shared" si="10"/>
        <v>100</v>
      </c>
      <c r="H38" s="96" t="s">
        <v>75</v>
      </c>
    </row>
    <row r="39" spans="1:8" s="4" customFormat="1" ht="22.5" customHeight="1" x14ac:dyDescent="0.25">
      <c r="A39" s="114">
        <v>11</v>
      </c>
      <c r="B39" s="114" t="s">
        <v>15</v>
      </c>
      <c r="C39" s="55" t="s">
        <v>22</v>
      </c>
      <c r="D39" s="1">
        <f t="shared" si="2"/>
        <v>97585.4</v>
      </c>
      <c r="E39" s="1">
        <v>59227.5</v>
      </c>
      <c r="F39" s="1">
        <v>13934.8</v>
      </c>
      <c r="G39" s="1">
        <v>24423.1</v>
      </c>
      <c r="H39" s="96">
        <v>0</v>
      </c>
    </row>
    <row r="40" spans="1:8" s="4" customFormat="1" ht="19.5" customHeight="1" x14ac:dyDescent="0.25">
      <c r="A40" s="115"/>
      <c r="B40" s="115"/>
      <c r="C40" s="55" t="s">
        <v>23</v>
      </c>
      <c r="D40" s="1">
        <f t="shared" si="2"/>
        <v>63947.8</v>
      </c>
      <c r="E40" s="1">
        <v>33168.1</v>
      </c>
      <c r="F40" s="1">
        <v>13934.7</v>
      </c>
      <c r="G40" s="1">
        <v>16845</v>
      </c>
      <c r="H40" s="96">
        <v>0</v>
      </c>
    </row>
    <row r="41" spans="1:8" s="4" customFormat="1" ht="18.75" customHeight="1" x14ac:dyDescent="0.25">
      <c r="A41" s="116"/>
      <c r="B41" s="116"/>
      <c r="C41" s="55" t="s">
        <v>24</v>
      </c>
      <c r="D41" s="1">
        <f t="shared" ref="D41:G41" si="11">D40/D39*100</f>
        <v>65.530089542083147</v>
      </c>
      <c r="E41" s="1">
        <f t="shared" si="11"/>
        <v>56.00118188341564</v>
      </c>
      <c r="F41" s="1">
        <f t="shared" si="11"/>
        <v>99.999282372190507</v>
      </c>
      <c r="G41" s="1">
        <f t="shared" si="11"/>
        <v>68.971588373302325</v>
      </c>
      <c r="H41" s="96" t="s">
        <v>75</v>
      </c>
    </row>
    <row r="42" spans="1:8" s="4" customFormat="1" x14ac:dyDescent="0.25">
      <c r="A42" s="114">
        <v>12</v>
      </c>
      <c r="B42" s="114" t="s">
        <v>16</v>
      </c>
      <c r="C42" s="55" t="s">
        <v>22</v>
      </c>
      <c r="D42" s="1">
        <f t="shared" si="2"/>
        <v>70393.100000000006</v>
      </c>
      <c r="E42" s="1">
        <v>9381</v>
      </c>
      <c r="F42" s="1">
        <v>61012.1</v>
      </c>
      <c r="G42" s="1">
        <v>0</v>
      </c>
      <c r="H42" s="96">
        <v>0</v>
      </c>
    </row>
    <row r="43" spans="1:8" s="4" customFormat="1" ht="18" customHeight="1" x14ac:dyDescent="0.25">
      <c r="A43" s="115"/>
      <c r="B43" s="115"/>
      <c r="C43" s="55" t="s">
        <v>23</v>
      </c>
      <c r="D43" s="1">
        <f t="shared" si="2"/>
        <v>67534.7</v>
      </c>
      <c r="E43" s="1">
        <v>7963.9</v>
      </c>
      <c r="F43" s="1">
        <v>59570.8</v>
      </c>
      <c r="G43" s="1">
        <v>0</v>
      </c>
      <c r="H43" s="96">
        <v>0</v>
      </c>
    </row>
    <row r="44" spans="1:8" s="4" customFormat="1" x14ac:dyDescent="0.25">
      <c r="A44" s="116"/>
      <c r="B44" s="116"/>
      <c r="C44" s="55" t="s">
        <v>24</v>
      </c>
      <c r="D44" s="1">
        <f t="shared" ref="D44:G44" si="12">D43/D42*100</f>
        <v>95.939374739853761</v>
      </c>
      <c r="E44" s="1">
        <f t="shared" si="12"/>
        <v>84.893934548555578</v>
      </c>
      <c r="F44" s="1">
        <f t="shared" si="12"/>
        <v>97.637681705760016</v>
      </c>
      <c r="G44" s="1" t="e">
        <f t="shared" si="12"/>
        <v>#DIV/0!</v>
      </c>
      <c r="H44" s="96">
        <v>0</v>
      </c>
    </row>
    <row r="45" spans="1:8" s="4" customFormat="1" x14ac:dyDescent="0.25">
      <c r="A45" s="114">
        <v>13</v>
      </c>
      <c r="B45" s="114" t="s">
        <v>17</v>
      </c>
      <c r="C45" s="55" t="s">
        <v>22</v>
      </c>
      <c r="D45" s="1">
        <f t="shared" si="2"/>
        <v>26316.400000000001</v>
      </c>
      <c r="E45" s="1">
        <v>0</v>
      </c>
      <c r="F45" s="1">
        <v>25918</v>
      </c>
      <c r="G45" s="1">
        <v>398.4</v>
      </c>
      <c r="H45" s="96">
        <v>0</v>
      </c>
    </row>
    <row r="46" spans="1:8" s="4" customFormat="1" ht="19.5" customHeight="1" x14ac:dyDescent="0.25">
      <c r="A46" s="115"/>
      <c r="B46" s="115"/>
      <c r="C46" s="55" t="s">
        <v>23</v>
      </c>
      <c r="D46" s="1">
        <f t="shared" si="2"/>
        <v>26282.800000000003</v>
      </c>
      <c r="E46" s="1">
        <v>0</v>
      </c>
      <c r="F46" s="1">
        <v>25884.400000000001</v>
      </c>
      <c r="G46" s="1">
        <v>398.4</v>
      </c>
      <c r="H46" s="96">
        <v>0</v>
      </c>
    </row>
    <row r="47" spans="1:8" s="4" customFormat="1" x14ac:dyDescent="0.25">
      <c r="A47" s="116"/>
      <c r="B47" s="116"/>
      <c r="C47" s="55" t="s">
        <v>24</v>
      </c>
      <c r="D47" s="1">
        <f t="shared" ref="D47:G47" si="13">D46/D45*100</f>
        <v>99.87232296210729</v>
      </c>
      <c r="E47" s="1">
        <v>0</v>
      </c>
      <c r="F47" s="1">
        <f t="shared" si="13"/>
        <v>99.870360367312287</v>
      </c>
      <c r="G47" s="1">
        <f t="shared" si="13"/>
        <v>100</v>
      </c>
      <c r="H47" s="96" t="s">
        <v>75</v>
      </c>
    </row>
    <row r="48" spans="1:8" s="4" customFormat="1" x14ac:dyDescent="0.25">
      <c r="A48" s="114">
        <v>14</v>
      </c>
      <c r="B48" s="114" t="s">
        <v>18</v>
      </c>
      <c r="C48" s="55" t="s">
        <v>22</v>
      </c>
      <c r="D48" s="1">
        <f t="shared" si="2"/>
        <v>86544.8</v>
      </c>
      <c r="E48" s="1">
        <v>782</v>
      </c>
      <c r="F48" s="1">
        <v>85626.7</v>
      </c>
      <c r="G48" s="1">
        <v>136.1</v>
      </c>
      <c r="H48" s="96">
        <v>0</v>
      </c>
    </row>
    <row r="49" spans="1:8" s="4" customFormat="1" ht="18.75" customHeight="1" x14ac:dyDescent="0.25">
      <c r="A49" s="115"/>
      <c r="B49" s="115"/>
      <c r="C49" s="55" t="s">
        <v>23</v>
      </c>
      <c r="D49" s="1">
        <f t="shared" si="2"/>
        <v>86540.6</v>
      </c>
      <c r="E49" s="1">
        <v>782</v>
      </c>
      <c r="F49" s="1">
        <v>85622.5</v>
      </c>
      <c r="G49" s="1">
        <v>136.1</v>
      </c>
      <c r="H49" s="96">
        <v>0</v>
      </c>
    </row>
    <row r="50" spans="1:8" s="4" customFormat="1" x14ac:dyDescent="0.25">
      <c r="A50" s="116"/>
      <c r="B50" s="116"/>
      <c r="C50" s="55" t="s">
        <v>24</v>
      </c>
      <c r="D50" s="1">
        <f t="shared" ref="D50:F50" si="14">D49/D48*100</f>
        <v>99.995147022120335</v>
      </c>
      <c r="E50" s="1">
        <f t="shared" si="14"/>
        <v>100</v>
      </c>
      <c r="F50" s="1">
        <f t="shared" si="14"/>
        <v>99.995094987895143</v>
      </c>
      <c r="G50" s="1">
        <v>0</v>
      </c>
      <c r="H50" s="96" t="s">
        <v>75</v>
      </c>
    </row>
    <row r="51" spans="1:8" s="4" customFormat="1" ht="23.25" customHeight="1" x14ac:dyDescent="0.25">
      <c r="A51" s="114">
        <v>15</v>
      </c>
      <c r="B51" s="135" t="s">
        <v>118</v>
      </c>
      <c r="C51" s="55" t="s">
        <v>22</v>
      </c>
      <c r="D51" s="1">
        <f t="shared" si="2"/>
        <v>350970.1</v>
      </c>
      <c r="E51" s="1">
        <v>72081.8</v>
      </c>
      <c r="F51" s="1">
        <v>262492.2</v>
      </c>
      <c r="G51" s="1">
        <v>16396.099999999999</v>
      </c>
      <c r="H51" s="96">
        <v>0</v>
      </c>
    </row>
    <row r="52" spans="1:8" s="4" customFormat="1" ht="20.25" customHeight="1" x14ac:dyDescent="0.25">
      <c r="A52" s="115"/>
      <c r="B52" s="136"/>
      <c r="C52" s="55" t="s">
        <v>23</v>
      </c>
      <c r="D52" s="1">
        <f t="shared" si="2"/>
        <v>350468</v>
      </c>
      <c r="E52" s="1">
        <v>72081.8</v>
      </c>
      <c r="F52" s="1">
        <v>261990.1</v>
      </c>
      <c r="G52" s="1">
        <v>16396.099999999999</v>
      </c>
      <c r="H52" s="96">
        <v>0</v>
      </c>
    </row>
    <row r="53" spans="1:8" s="4" customFormat="1" ht="21" customHeight="1" x14ac:dyDescent="0.25">
      <c r="A53" s="116"/>
      <c r="B53" s="137"/>
      <c r="C53" s="55" t="s">
        <v>24</v>
      </c>
      <c r="D53" s="1">
        <f t="shared" ref="D53:G53" si="15">D52/D51*100</f>
        <v>99.856939380306201</v>
      </c>
      <c r="E53" s="1">
        <f t="shared" si="15"/>
        <v>100</v>
      </c>
      <c r="F53" s="1">
        <f t="shared" si="15"/>
        <v>99.808718125719537</v>
      </c>
      <c r="G53" s="1">
        <f t="shared" si="15"/>
        <v>100</v>
      </c>
      <c r="H53" s="96" t="s">
        <v>75</v>
      </c>
    </row>
    <row r="54" spans="1:8" s="4" customFormat="1" ht="19.5" customHeight="1" x14ac:dyDescent="0.25">
      <c r="A54" s="120">
        <v>16</v>
      </c>
      <c r="B54" s="120" t="s">
        <v>62</v>
      </c>
      <c r="C54" s="57" t="s">
        <v>22</v>
      </c>
      <c r="D54" s="1">
        <f t="shared" si="2"/>
        <v>832</v>
      </c>
      <c r="E54" s="1">
        <v>0</v>
      </c>
      <c r="F54" s="1">
        <v>832</v>
      </c>
      <c r="G54" s="1">
        <v>0</v>
      </c>
      <c r="H54" s="96">
        <v>0</v>
      </c>
    </row>
    <row r="55" spans="1:8" s="4" customFormat="1" ht="18.75" customHeight="1" x14ac:dyDescent="0.25">
      <c r="A55" s="120"/>
      <c r="B55" s="120"/>
      <c r="C55" s="57" t="s">
        <v>23</v>
      </c>
      <c r="D55" s="1">
        <f t="shared" si="2"/>
        <v>832</v>
      </c>
      <c r="E55" s="1">
        <v>0</v>
      </c>
      <c r="F55" s="1">
        <v>832</v>
      </c>
      <c r="G55" s="1">
        <v>0</v>
      </c>
      <c r="H55" s="96">
        <v>0</v>
      </c>
    </row>
    <row r="56" spans="1:8" s="4" customFormat="1" ht="20.25" customHeight="1" x14ac:dyDescent="0.25">
      <c r="A56" s="120"/>
      <c r="B56" s="120"/>
      <c r="C56" s="57" t="s">
        <v>24</v>
      </c>
      <c r="D56" s="1">
        <f t="shared" ref="D56:F56" si="16">D55/D54*100</f>
        <v>100</v>
      </c>
      <c r="E56" s="1" t="s">
        <v>75</v>
      </c>
      <c r="F56" s="1">
        <f t="shared" si="16"/>
        <v>100</v>
      </c>
      <c r="G56" s="1" t="s">
        <v>75</v>
      </c>
      <c r="H56" s="96" t="s">
        <v>75</v>
      </c>
    </row>
    <row r="57" spans="1:8" s="4" customFormat="1" ht="19.5" customHeight="1" x14ac:dyDescent="0.25">
      <c r="A57" s="121">
        <v>17</v>
      </c>
      <c r="B57" s="121" t="s">
        <v>85</v>
      </c>
      <c r="C57" s="56" t="s">
        <v>22</v>
      </c>
      <c r="D57" s="1">
        <f t="shared" ref="D57:D58" si="17">SUM(E57:G57)</f>
        <v>16047.7</v>
      </c>
      <c r="E57" s="1">
        <v>200</v>
      </c>
      <c r="F57" s="1">
        <v>15847.7</v>
      </c>
      <c r="G57" s="1">
        <v>0</v>
      </c>
      <c r="H57" s="96">
        <v>0</v>
      </c>
    </row>
    <row r="58" spans="1:8" s="4" customFormat="1" ht="18.75" customHeight="1" x14ac:dyDescent="0.25">
      <c r="A58" s="121"/>
      <c r="B58" s="121"/>
      <c r="C58" s="56" t="s">
        <v>23</v>
      </c>
      <c r="D58" s="1">
        <f t="shared" si="17"/>
        <v>16034.6</v>
      </c>
      <c r="E58" s="1">
        <v>200</v>
      </c>
      <c r="F58" s="1">
        <v>15834.6</v>
      </c>
      <c r="G58" s="1">
        <v>0</v>
      </c>
      <c r="H58" s="96">
        <v>0</v>
      </c>
    </row>
    <row r="59" spans="1:8" s="4" customFormat="1" ht="20.25" customHeight="1" x14ac:dyDescent="0.25">
      <c r="A59" s="121"/>
      <c r="B59" s="121"/>
      <c r="C59" s="56" t="s">
        <v>24</v>
      </c>
      <c r="D59" s="1">
        <f t="shared" ref="D59" si="18">D58/D57*100</f>
        <v>99.918368364313892</v>
      </c>
      <c r="E59" s="1">
        <f t="shared" ref="E59:F59" si="19">E58/E57*100</f>
        <v>100</v>
      </c>
      <c r="F59" s="1">
        <f t="shared" si="19"/>
        <v>99.917338162635588</v>
      </c>
      <c r="G59" s="1" t="s">
        <v>75</v>
      </c>
      <c r="H59" s="96" t="s">
        <v>75</v>
      </c>
    </row>
    <row r="60" spans="1:8" s="4" customFormat="1" ht="20.25" customHeight="1" x14ac:dyDescent="0.25">
      <c r="A60" s="117"/>
      <c r="B60" s="138" t="s">
        <v>19</v>
      </c>
      <c r="C60" s="2" t="s">
        <v>22</v>
      </c>
      <c r="D60" s="30">
        <f>SUM(E60:G60)</f>
        <v>4726505.4000000004</v>
      </c>
      <c r="E60" s="30">
        <f t="shared" ref="E60:H61" si="20">E51+E48+E45+E42+E39+E36+E33+E30+E27+E24+E21+E18+E15+E9+E12+E54+E57</f>
        <v>3068849</v>
      </c>
      <c r="F60" s="30">
        <f t="shared" si="20"/>
        <v>1561860.9</v>
      </c>
      <c r="G60" s="30">
        <f t="shared" si="20"/>
        <v>95795.5</v>
      </c>
      <c r="H60" s="97">
        <f t="shared" si="20"/>
        <v>101402</v>
      </c>
    </row>
    <row r="61" spans="1:8" s="4" customFormat="1" ht="18" customHeight="1" x14ac:dyDescent="0.25">
      <c r="A61" s="118"/>
      <c r="B61" s="139"/>
      <c r="C61" s="2" t="s">
        <v>23</v>
      </c>
      <c r="D61" s="30">
        <f t="shared" si="2"/>
        <v>4486044.8</v>
      </c>
      <c r="E61" s="30">
        <f t="shared" si="20"/>
        <v>2887231.3000000003</v>
      </c>
      <c r="F61" s="30">
        <f t="shared" si="20"/>
        <v>1520262.9000000001</v>
      </c>
      <c r="G61" s="30">
        <f t="shared" si="20"/>
        <v>78550.599999999991</v>
      </c>
      <c r="H61" s="97">
        <f t="shared" si="20"/>
        <v>103546.8</v>
      </c>
    </row>
    <row r="62" spans="1:8" s="4" customFormat="1" ht="19.5" customHeight="1" x14ac:dyDescent="0.25">
      <c r="A62" s="119"/>
      <c r="B62" s="140"/>
      <c r="C62" s="2" t="s">
        <v>24</v>
      </c>
      <c r="D62" s="31">
        <f>D61/D60*100</f>
        <v>94.912507663695877</v>
      </c>
      <c r="E62" s="31">
        <f>E61/E60*100</f>
        <v>94.081895199144711</v>
      </c>
      <c r="F62" s="31">
        <f t="shared" ref="F62:G62" si="21">F61/F60*100</f>
        <v>97.336638621275441</v>
      </c>
      <c r="G62" s="31">
        <f t="shared" si="21"/>
        <v>81.998214947466209</v>
      </c>
      <c r="H62" s="98">
        <f>H61/H60*100</f>
        <v>102.11514565787658</v>
      </c>
    </row>
    <row r="63" spans="1:8" s="4" customFormat="1" x14ac:dyDescent="0.25">
      <c r="E63" s="51"/>
      <c r="F63" s="51"/>
      <c r="G63" s="51"/>
      <c r="H63" s="99"/>
    </row>
  </sheetData>
  <mergeCells count="44">
    <mergeCell ref="B21:B23"/>
    <mergeCell ref="B24:B26"/>
    <mergeCell ref="B27:B29"/>
    <mergeCell ref="B15:B17"/>
    <mergeCell ref="B12:B14"/>
    <mergeCell ref="B18:B20"/>
    <mergeCell ref="B51:B53"/>
    <mergeCell ref="B60:B62"/>
    <mergeCell ref="B30:B32"/>
    <mergeCell ref="B33:B35"/>
    <mergeCell ref="B36:B38"/>
    <mergeCell ref="B39:B41"/>
    <mergeCell ref="B42:B44"/>
    <mergeCell ref="B45:B47"/>
    <mergeCell ref="B54:B56"/>
    <mergeCell ref="B57:B59"/>
    <mergeCell ref="B48:B50"/>
    <mergeCell ref="A3:H3"/>
    <mergeCell ref="A5:A7"/>
    <mergeCell ref="B5:B7"/>
    <mergeCell ref="C5:H5"/>
    <mergeCell ref="B9:B11"/>
    <mergeCell ref="A9:A11"/>
    <mergeCell ref="C6:C7"/>
    <mergeCell ref="D6:D7"/>
    <mergeCell ref="H6:H7"/>
    <mergeCell ref="E6:G6"/>
    <mergeCell ref="A15:A17"/>
    <mergeCell ref="A12:A14"/>
    <mergeCell ref="A18:A20"/>
    <mergeCell ref="A21:A23"/>
    <mergeCell ref="A24:A26"/>
    <mergeCell ref="A27:A29"/>
    <mergeCell ref="A30:A32"/>
    <mergeCell ref="A33:A35"/>
    <mergeCell ref="A36:A38"/>
    <mergeCell ref="A60:A62"/>
    <mergeCell ref="A39:A41"/>
    <mergeCell ref="A42:A44"/>
    <mergeCell ref="A45:A47"/>
    <mergeCell ref="A48:A50"/>
    <mergeCell ref="A51:A53"/>
    <mergeCell ref="A54:A56"/>
    <mergeCell ref="A57:A59"/>
  </mergeCells>
  <pageMargins left="0.11811023622047245" right="0.11811023622047245" top="0.35433070866141736" bottom="0.35433070866141736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tabSelected="1" view="pageBreakPreview" zoomScale="60" zoomScaleNormal="100" workbookViewId="0">
      <selection activeCell="B17" sqref="B17"/>
    </sheetView>
  </sheetViews>
  <sheetFormatPr defaultRowHeight="13.2" x14ac:dyDescent="0.25"/>
  <cols>
    <col min="1" max="1" width="4.33203125" style="7" customWidth="1"/>
    <col min="2" max="2" width="57.33203125" style="7" customWidth="1"/>
    <col min="3" max="3" width="16.5546875" style="7" hidden="1" customWidth="1"/>
    <col min="4" max="4" width="16.5546875" style="7" customWidth="1"/>
    <col min="5" max="5" width="13.33203125" style="7" customWidth="1"/>
    <col min="6" max="6" width="9.109375" style="61"/>
    <col min="7" max="242" width="9.109375" style="7"/>
    <col min="243" max="243" width="4.33203125" style="7" customWidth="1"/>
    <col min="244" max="244" width="37" style="7" customWidth="1"/>
    <col min="245" max="245" width="14.44140625" style="7" customWidth="1"/>
    <col min="246" max="246" width="13.109375" style="7" customWidth="1"/>
    <col min="247" max="247" width="12.44140625" style="7" customWidth="1"/>
    <col min="248" max="248" width="12" style="7" customWidth="1"/>
    <col min="249" max="249" width="14" style="7" customWidth="1"/>
    <col min="250" max="250" width="14.5546875" style="7" customWidth="1"/>
    <col min="251" max="251" width="12" style="7" customWidth="1"/>
    <col min="252" max="252" width="11.5546875" style="7" customWidth="1"/>
    <col min="253" max="498" width="9.109375" style="7"/>
    <col min="499" max="499" width="4.33203125" style="7" customWidth="1"/>
    <col min="500" max="500" width="37" style="7" customWidth="1"/>
    <col min="501" max="501" width="14.44140625" style="7" customWidth="1"/>
    <col min="502" max="502" width="13.109375" style="7" customWidth="1"/>
    <col min="503" max="503" width="12.44140625" style="7" customWidth="1"/>
    <col min="504" max="504" width="12" style="7" customWidth="1"/>
    <col min="505" max="505" width="14" style="7" customWidth="1"/>
    <col min="506" max="506" width="14.5546875" style="7" customWidth="1"/>
    <col min="507" max="507" width="12" style="7" customWidth="1"/>
    <col min="508" max="508" width="11.5546875" style="7" customWidth="1"/>
    <col min="509" max="754" width="9.109375" style="7"/>
    <col min="755" max="755" width="4.33203125" style="7" customWidth="1"/>
    <col min="756" max="756" width="37" style="7" customWidth="1"/>
    <col min="757" max="757" width="14.44140625" style="7" customWidth="1"/>
    <col min="758" max="758" width="13.109375" style="7" customWidth="1"/>
    <col min="759" max="759" width="12.44140625" style="7" customWidth="1"/>
    <col min="760" max="760" width="12" style="7" customWidth="1"/>
    <col min="761" max="761" width="14" style="7" customWidth="1"/>
    <col min="762" max="762" width="14.5546875" style="7" customWidth="1"/>
    <col min="763" max="763" width="12" style="7" customWidth="1"/>
    <col min="764" max="764" width="11.5546875" style="7" customWidth="1"/>
    <col min="765" max="1010" width="9.109375" style="7"/>
    <col min="1011" max="1011" width="4.33203125" style="7" customWidth="1"/>
    <col min="1012" max="1012" width="37" style="7" customWidth="1"/>
    <col min="1013" max="1013" width="14.44140625" style="7" customWidth="1"/>
    <col min="1014" max="1014" width="13.109375" style="7" customWidth="1"/>
    <col min="1015" max="1015" width="12.44140625" style="7" customWidth="1"/>
    <col min="1016" max="1016" width="12" style="7" customWidth="1"/>
    <col min="1017" max="1017" width="14" style="7" customWidth="1"/>
    <col min="1018" max="1018" width="14.5546875" style="7" customWidth="1"/>
    <col min="1019" max="1019" width="12" style="7" customWidth="1"/>
    <col min="1020" max="1020" width="11.5546875" style="7" customWidth="1"/>
    <col min="1021" max="1266" width="9.109375" style="7"/>
    <col min="1267" max="1267" width="4.33203125" style="7" customWidth="1"/>
    <col min="1268" max="1268" width="37" style="7" customWidth="1"/>
    <col min="1269" max="1269" width="14.44140625" style="7" customWidth="1"/>
    <col min="1270" max="1270" width="13.109375" style="7" customWidth="1"/>
    <col min="1271" max="1271" width="12.44140625" style="7" customWidth="1"/>
    <col min="1272" max="1272" width="12" style="7" customWidth="1"/>
    <col min="1273" max="1273" width="14" style="7" customWidth="1"/>
    <col min="1274" max="1274" width="14.5546875" style="7" customWidth="1"/>
    <col min="1275" max="1275" width="12" style="7" customWidth="1"/>
    <col min="1276" max="1276" width="11.5546875" style="7" customWidth="1"/>
    <col min="1277" max="1522" width="9.109375" style="7"/>
    <col min="1523" max="1523" width="4.33203125" style="7" customWidth="1"/>
    <col min="1524" max="1524" width="37" style="7" customWidth="1"/>
    <col min="1525" max="1525" width="14.44140625" style="7" customWidth="1"/>
    <col min="1526" max="1526" width="13.109375" style="7" customWidth="1"/>
    <col min="1527" max="1527" width="12.44140625" style="7" customWidth="1"/>
    <col min="1528" max="1528" width="12" style="7" customWidth="1"/>
    <col min="1529" max="1529" width="14" style="7" customWidth="1"/>
    <col min="1530" max="1530" width="14.5546875" style="7" customWidth="1"/>
    <col min="1531" max="1531" width="12" style="7" customWidth="1"/>
    <col min="1532" max="1532" width="11.5546875" style="7" customWidth="1"/>
    <col min="1533" max="1778" width="9.109375" style="7"/>
    <col min="1779" max="1779" width="4.33203125" style="7" customWidth="1"/>
    <col min="1780" max="1780" width="37" style="7" customWidth="1"/>
    <col min="1781" max="1781" width="14.44140625" style="7" customWidth="1"/>
    <col min="1782" max="1782" width="13.109375" style="7" customWidth="1"/>
    <col min="1783" max="1783" width="12.44140625" style="7" customWidth="1"/>
    <col min="1784" max="1784" width="12" style="7" customWidth="1"/>
    <col min="1785" max="1785" width="14" style="7" customWidth="1"/>
    <col min="1786" max="1786" width="14.5546875" style="7" customWidth="1"/>
    <col min="1787" max="1787" width="12" style="7" customWidth="1"/>
    <col min="1788" max="1788" width="11.5546875" style="7" customWidth="1"/>
    <col min="1789" max="2034" width="9.109375" style="7"/>
    <col min="2035" max="2035" width="4.33203125" style="7" customWidth="1"/>
    <col min="2036" max="2036" width="37" style="7" customWidth="1"/>
    <col min="2037" max="2037" width="14.44140625" style="7" customWidth="1"/>
    <col min="2038" max="2038" width="13.109375" style="7" customWidth="1"/>
    <col min="2039" max="2039" width="12.44140625" style="7" customWidth="1"/>
    <col min="2040" max="2040" width="12" style="7" customWidth="1"/>
    <col min="2041" max="2041" width="14" style="7" customWidth="1"/>
    <col min="2042" max="2042" width="14.5546875" style="7" customWidth="1"/>
    <col min="2043" max="2043" width="12" style="7" customWidth="1"/>
    <col min="2044" max="2044" width="11.5546875" style="7" customWidth="1"/>
    <col min="2045" max="2290" width="9.109375" style="7"/>
    <col min="2291" max="2291" width="4.33203125" style="7" customWidth="1"/>
    <col min="2292" max="2292" width="37" style="7" customWidth="1"/>
    <col min="2293" max="2293" width="14.44140625" style="7" customWidth="1"/>
    <col min="2294" max="2294" width="13.109375" style="7" customWidth="1"/>
    <col min="2295" max="2295" width="12.44140625" style="7" customWidth="1"/>
    <col min="2296" max="2296" width="12" style="7" customWidth="1"/>
    <col min="2297" max="2297" width="14" style="7" customWidth="1"/>
    <col min="2298" max="2298" width="14.5546875" style="7" customWidth="1"/>
    <col min="2299" max="2299" width="12" style="7" customWidth="1"/>
    <col min="2300" max="2300" width="11.5546875" style="7" customWidth="1"/>
    <col min="2301" max="2546" width="9.109375" style="7"/>
    <col min="2547" max="2547" width="4.33203125" style="7" customWidth="1"/>
    <col min="2548" max="2548" width="37" style="7" customWidth="1"/>
    <col min="2549" max="2549" width="14.44140625" style="7" customWidth="1"/>
    <col min="2550" max="2550" width="13.109375" style="7" customWidth="1"/>
    <col min="2551" max="2551" width="12.44140625" style="7" customWidth="1"/>
    <col min="2552" max="2552" width="12" style="7" customWidth="1"/>
    <col min="2553" max="2553" width="14" style="7" customWidth="1"/>
    <col min="2554" max="2554" width="14.5546875" style="7" customWidth="1"/>
    <col min="2555" max="2555" width="12" style="7" customWidth="1"/>
    <col min="2556" max="2556" width="11.5546875" style="7" customWidth="1"/>
    <col min="2557" max="2802" width="9.109375" style="7"/>
    <col min="2803" max="2803" width="4.33203125" style="7" customWidth="1"/>
    <col min="2804" max="2804" width="37" style="7" customWidth="1"/>
    <col min="2805" max="2805" width="14.44140625" style="7" customWidth="1"/>
    <col min="2806" max="2806" width="13.109375" style="7" customWidth="1"/>
    <col min="2807" max="2807" width="12.44140625" style="7" customWidth="1"/>
    <col min="2808" max="2808" width="12" style="7" customWidth="1"/>
    <col min="2809" max="2809" width="14" style="7" customWidth="1"/>
    <col min="2810" max="2810" width="14.5546875" style="7" customWidth="1"/>
    <col min="2811" max="2811" width="12" style="7" customWidth="1"/>
    <col min="2812" max="2812" width="11.5546875" style="7" customWidth="1"/>
    <col min="2813" max="3058" width="9.109375" style="7"/>
    <col min="3059" max="3059" width="4.33203125" style="7" customWidth="1"/>
    <col min="3060" max="3060" width="37" style="7" customWidth="1"/>
    <col min="3061" max="3061" width="14.44140625" style="7" customWidth="1"/>
    <col min="3062" max="3062" width="13.109375" style="7" customWidth="1"/>
    <col min="3063" max="3063" width="12.44140625" style="7" customWidth="1"/>
    <col min="3064" max="3064" width="12" style="7" customWidth="1"/>
    <col min="3065" max="3065" width="14" style="7" customWidth="1"/>
    <col min="3066" max="3066" width="14.5546875" style="7" customWidth="1"/>
    <col min="3067" max="3067" width="12" style="7" customWidth="1"/>
    <col min="3068" max="3068" width="11.5546875" style="7" customWidth="1"/>
    <col min="3069" max="3314" width="9.109375" style="7"/>
    <col min="3315" max="3315" width="4.33203125" style="7" customWidth="1"/>
    <col min="3316" max="3316" width="37" style="7" customWidth="1"/>
    <col min="3317" max="3317" width="14.44140625" style="7" customWidth="1"/>
    <col min="3318" max="3318" width="13.109375" style="7" customWidth="1"/>
    <col min="3319" max="3319" width="12.44140625" style="7" customWidth="1"/>
    <col min="3320" max="3320" width="12" style="7" customWidth="1"/>
    <col min="3321" max="3321" width="14" style="7" customWidth="1"/>
    <col min="3322" max="3322" width="14.5546875" style="7" customWidth="1"/>
    <col min="3323" max="3323" width="12" style="7" customWidth="1"/>
    <col min="3324" max="3324" width="11.5546875" style="7" customWidth="1"/>
    <col min="3325" max="3570" width="9.109375" style="7"/>
    <col min="3571" max="3571" width="4.33203125" style="7" customWidth="1"/>
    <col min="3572" max="3572" width="37" style="7" customWidth="1"/>
    <col min="3573" max="3573" width="14.44140625" style="7" customWidth="1"/>
    <col min="3574" max="3574" width="13.109375" style="7" customWidth="1"/>
    <col min="3575" max="3575" width="12.44140625" style="7" customWidth="1"/>
    <col min="3576" max="3576" width="12" style="7" customWidth="1"/>
    <col min="3577" max="3577" width="14" style="7" customWidth="1"/>
    <col min="3578" max="3578" width="14.5546875" style="7" customWidth="1"/>
    <col min="3579" max="3579" width="12" style="7" customWidth="1"/>
    <col min="3580" max="3580" width="11.5546875" style="7" customWidth="1"/>
    <col min="3581" max="3826" width="9.109375" style="7"/>
    <col min="3827" max="3827" width="4.33203125" style="7" customWidth="1"/>
    <col min="3828" max="3828" width="37" style="7" customWidth="1"/>
    <col min="3829" max="3829" width="14.44140625" style="7" customWidth="1"/>
    <col min="3830" max="3830" width="13.109375" style="7" customWidth="1"/>
    <col min="3831" max="3831" width="12.44140625" style="7" customWidth="1"/>
    <col min="3832" max="3832" width="12" style="7" customWidth="1"/>
    <col min="3833" max="3833" width="14" style="7" customWidth="1"/>
    <col min="3834" max="3834" width="14.5546875" style="7" customWidth="1"/>
    <col min="3835" max="3835" width="12" style="7" customWidth="1"/>
    <col min="3836" max="3836" width="11.5546875" style="7" customWidth="1"/>
    <col min="3837" max="4082" width="9.109375" style="7"/>
    <col min="4083" max="4083" width="4.33203125" style="7" customWidth="1"/>
    <col min="4084" max="4084" width="37" style="7" customWidth="1"/>
    <col min="4085" max="4085" width="14.44140625" style="7" customWidth="1"/>
    <col min="4086" max="4086" width="13.109375" style="7" customWidth="1"/>
    <col min="4087" max="4087" width="12.44140625" style="7" customWidth="1"/>
    <col min="4088" max="4088" width="12" style="7" customWidth="1"/>
    <col min="4089" max="4089" width="14" style="7" customWidth="1"/>
    <col min="4090" max="4090" width="14.5546875" style="7" customWidth="1"/>
    <col min="4091" max="4091" width="12" style="7" customWidth="1"/>
    <col min="4092" max="4092" width="11.5546875" style="7" customWidth="1"/>
    <col min="4093" max="4338" width="9.109375" style="7"/>
    <col min="4339" max="4339" width="4.33203125" style="7" customWidth="1"/>
    <col min="4340" max="4340" width="37" style="7" customWidth="1"/>
    <col min="4341" max="4341" width="14.44140625" style="7" customWidth="1"/>
    <col min="4342" max="4342" width="13.109375" style="7" customWidth="1"/>
    <col min="4343" max="4343" width="12.44140625" style="7" customWidth="1"/>
    <col min="4344" max="4344" width="12" style="7" customWidth="1"/>
    <col min="4345" max="4345" width="14" style="7" customWidth="1"/>
    <col min="4346" max="4346" width="14.5546875" style="7" customWidth="1"/>
    <col min="4347" max="4347" width="12" style="7" customWidth="1"/>
    <col min="4348" max="4348" width="11.5546875" style="7" customWidth="1"/>
    <col min="4349" max="4594" width="9.109375" style="7"/>
    <col min="4595" max="4595" width="4.33203125" style="7" customWidth="1"/>
    <col min="4596" max="4596" width="37" style="7" customWidth="1"/>
    <col min="4597" max="4597" width="14.44140625" style="7" customWidth="1"/>
    <col min="4598" max="4598" width="13.109375" style="7" customWidth="1"/>
    <col min="4599" max="4599" width="12.44140625" style="7" customWidth="1"/>
    <col min="4600" max="4600" width="12" style="7" customWidth="1"/>
    <col min="4601" max="4601" width="14" style="7" customWidth="1"/>
    <col min="4602" max="4602" width="14.5546875" style="7" customWidth="1"/>
    <col min="4603" max="4603" width="12" style="7" customWidth="1"/>
    <col min="4604" max="4604" width="11.5546875" style="7" customWidth="1"/>
    <col min="4605" max="4850" width="9.109375" style="7"/>
    <col min="4851" max="4851" width="4.33203125" style="7" customWidth="1"/>
    <col min="4852" max="4852" width="37" style="7" customWidth="1"/>
    <col min="4853" max="4853" width="14.44140625" style="7" customWidth="1"/>
    <col min="4854" max="4854" width="13.109375" style="7" customWidth="1"/>
    <col min="4855" max="4855" width="12.44140625" style="7" customWidth="1"/>
    <col min="4856" max="4856" width="12" style="7" customWidth="1"/>
    <col min="4857" max="4857" width="14" style="7" customWidth="1"/>
    <col min="4858" max="4858" width="14.5546875" style="7" customWidth="1"/>
    <col min="4859" max="4859" width="12" style="7" customWidth="1"/>
    <col min="4860" max="4860" width="11.5546875" style="7" customWidth="1"/>
    <col min="4861" max="5106" width="9.109375" style="7"/>
    <col min="5107" max="5107" width="4.33203125" style="7" customWidth="1"/>
    <col min="5108" max="5108" width="37" style="7" customWidth="1"/>
    <col min="5109" max="5109" width="14.44140625" style="7" customWidth="1"/>
    <col min="5110" max="5110" width="13.109375" style="7" customWidth="1"/>
    <col min="5111" max="5111" width="12.44140625" style="7" customWidth="1"/>
    <col min="5112" max="5112" width="12" style="7" customWidth="1"/>
    <col min="5113" max="5113" width="14" style="7" customWidth="1"/>
    <col min="5114" max="5114" width="14.5546875" style="7" customWidth="1"/>
    <col min="5115" max="5115" width="12" style="7" customWidth="1"/>
    <col min="5116" max="5116" width="11.5546875" style="7" customWidth="1"/>
    <col min="5117" max="5362" width="9.109375" style="7"/>
    <col min="5363" max="5363" width="4.33203125" style="7" customWidth="1"/>
    <col min="5364" max="5364" width="37" style="7" customWidth="1"/>
    <col min="5365" max="5365" width="14.44140625" style="7" customWidth="1"/>
    <col min="5366" max="5366" width="13.109375" style="7" customWidth="1"/>
    <col min="5367" max="5367" width="12.44140625" style="7" customWidth="1"/>
    <col min="5368" max="5368" width="12" style="7" customWidth="1"/>
    <col min="5369" max="5369" width="14" style="7" customWidth="1"/>
    <col min="5370" max="5370" width="14.5546875" style="7" customWidth="1"/>
    <col min="5371" max="5371" width="12" style="7" customWidth="1"/>
    <col min="5372" max="5372" width="11.5546875" style="7" customWidth="1"/>
    <col min="5373" max="5618" width="9.109375" style="7"/>
    <col min="5619" max="5619" width="4.33203125" style="7" customWidth="1"/>
    <col min="5620" max="5620" width="37" style="7" customWidth="1"/>
    <col min="5621" max="5621" width="14.44140625" style="7" customWidth="1"/>
    <col min="5622" max="5622" width="13.109375" style="7" customWidth="1"/>
    <col min="5623" max="5623" width="12.44140625" style="7" customWidth="1"/>
    <col min="5624" max="5624" width="12" style="7" customWidth="1"/>
    <col min="5625" max="5625" width="14" style="7" customWidth="1"/>
    <col min="5626" max="5626" width="14.5546875" style="7" customWidth="1"/>
    <col min="5627" max="5627" width="12" style="7" customWidth="1"/>
    <col min="5628" max="5628" width="11.5546875" style="7" customWidth="1"/>
    <col min="5629" max="5874" width="9.109375" style="7"/>
    <col min="5875" max="5875" width="4.33203125" style="7" customWidth="1"/>
    <col min="5876" max="5876" width="37" style="7" customWidth="1"/>
    <col min="5877" max="5877" width="14.44140625" style="7" customWidth="1"/>
    <col min="5878" max="5878" width="13.109375" style="7" customWidth="1"/>
    <col min="5879" max="5879" width="12.44140625" style="7" customWidth="1"/>
    <col min="5880" max="5880" width="12" style="7" customWidth="1"/>
    <col min="5881" max="5881" width="14" style="7" customWidth="1"/>
    <col min="5882" max="5882" width="14.5546875" style="7" customWidth="1"/>
    <col min="5883" max="5883" width="12" style="7" customWidth="1"/>
    <col min="5884" max="5884" width="11.5546875" style="7" customWidth="1"/>
    <col min="5885" max="6130" width="9.109375" style="7"/>
    <col min="6131" max="6131" width="4.33203125" style="7" customWidth="1"/>
    <col min="6132" max="6132" width="37" style="7" customWidth="1"/>
    <col min="6133" max="6133" width="14.44140625" style="7" customWidth="1"/>
    <col min="6134" max="6134" width="13.109375" style="7" customWidth="1"/>
    <col min="6135" max="6135" width="12.44140625" style="7" customWidth="1"/>
    <col min="6136" max="6136" width="12" style="7" customWidth="1"/>
    <col min="6137" max="6137" width="14" style="7" customWidth="1"/>
    <col min="6138" max="6138" width="14.5546875" style="7" customWidth="1"/>
    <col min="6139" max="6139" width="12" style="7" customWidth="1"/>
    <col min="6140" max="6140" width="11.5546875" style="7" customWidth="1"/>
    <col min="6141" max="6386" width="9.109375" style="7"/>
    <col min="6387" max="6387" width="4.33203125" style="7" customWidth="1"/>
    <col min="6388" max="6388" width="37" style="7" customWidth="1"/>
    <col min="6389" max="6389" width="14.44140625" style="7" customWidth="1"/>
    <col min="6390" max="6390" width="13.109375" style="7" customWidth="1"/>
    <col min="6391" max="6391" width="12.44140625" style="7" customWidth="1"/>
    <col min="6392" max="6392" width="12" style="7" customWidth="1"/>
    <col min="6393" max="6393" width="14" style="7" customWidth="1"/>
    <col min="6394" max="6394" width="14.5546875" style="7" customWidth="1"/>
    <col min="6395" max="6395" width="12" style="7" customWidth="1"/>
    <col min="6396" max="6396" width="11.5546875" style="7" customWidth="1"/>
    <col min="6397" max="6642" width="9.109375" style="7"/>
    <col min="6643" max="6643" width="4.33203125" style="7" customWidth="1"/>
    <col min="6644" max="6644" width="37" style="7" customWidth="1"/>
    <col min="6645" max="6645" width="14.44140625" style="7" customWidth="1"/>
    <col min="6646" max="6646" width="13.109375" style="7" customWidth="1"/>
    <col min="6647" max="6647" width="12.44140625" style="7" customWidth="1"/>
    <col min="6648" max="6648" width="12" style="7" customWidth="1"/>
    <col min="6649" max="6649" width="14" style="7" customWidth="1"/>
    <col min="6650" max="6650" width="14.5546875" style="7" customWidth="1"/>
    <col min="6651" max="6651" width="12" style="7" customWidth="1"/>
    <col min="6652" max="6652" width="11.5546875" style="7" customWidth="1"/>
    <col min="6653" max="6898" width="9.109375" style="7"/>
    <col min="6899" max="6899" width="4.33203125" style="7" customWidth="1"/>
    <col min="6900" max="6900" width="37" style="7" customWidth="1"/>
    <col min="6901" max="6901" width="14.44140625" style="7" customWidth="1"/>
    <col min="6902" max="6902" width="13.109375" style="7" customWidth="1"/>
    <col min="6903" max="6903" width="12.44140625" style="7" customWidth="1"/>
    <col min="6904" max="6904" width="12" style="7" customWidth="1"/>
    <col min="6905" max="6905" width="14" style="7" customWidth="1"/>
    <col min="6906" max="6906" width="14.5546875" style="7" customWidth="1"/>
    <col min="6907" max="6907" width="12" style="7" customWidth="1"/>
    <col min="6908" max="6908" width="11.5546875" style="7" customWidth="1"/>
    <col min="6909" max="7154" width="9.109375" style="7"/>
    <col min="7155" max="7155" width="4.33203125" style="7" customWidth="1"/>
    <col min="7156" max="7156" width="37" style="7" customWidth="1"/>
    <col min="7157" max="7157" width="14.44140625" style="7" customWidth="1"/>
    <col min="7158" max="7158" width="13.109375" style="7" customWidth="1"/>
    <col min="7159" max="7159" width="12.44140625" style="7" customWidth="1"/>
    <col min="7160" max="7160" width="12" style="7" customWidth="1"/>
    <col min="7161" max="7161" width="14" style="7" customWidth="1"/>
    <col min="7162" max="7162" width="14.5546875" style="7" customWidth="1"/>
    <col min="7163" max="7163" width="12" style="7" customWidth="1"/>
    <col min="7164" max="7164" width="11.5546875" style="7" customWidth="1"/>
    <col min="7165" max="7410" width="9.109375" style="7"/>
    <col min="7411" max="7411" width="4.33203125" style="7" customWidth="1"/>
    <col min="7412" max="7412" width="37" style="7" customWidth="1"/>
    <col min="7413" max="7413" width="14.44140625" style="7" customWidth="1"/>
    <col min="7414" max="7414" width="13.109375" style="7" customWidth="1"/>
    <col min="7415" max="7415" width="12.44140625" style="7" customWidth="1"/>
    <col min="7416" max="7416" width="12" style="7" customWidth="1"/>
    <col min="7417" max="7417" width="14" style="7" customWidth="1"/>
    <col min="7418" max="7418" width="14.5546875" style="7" customWidth="1"/>
    <col min="7419" max="7419" width="12" style="7" customWidth="1"/>
    <col min="7420" max="7420" width="11.5546875" style="7" customWidth="1"/>
    <col min="7421" max="7666" width="9.109375" style="7"/>
    <col min="7667" max="7667" width="4.33203125" style="7" customWidth="1"/>
    <col min="7668" max="7668" width="37" style="7" customWidth="1"/>
    <col min="7669" max="7669" width="14.44140625" style="7" customWidth="1"/>
    <col min="7670" max="7670" width="13.109375" style="7" customWidth="1"/>
    <col min="7671" max="7671" width="12.44140625" style="7" customWidth="1"/>
    <col min="7672" max="7672" width="12" style="7" customWidth="1"/>
    <col min="7673" max="7673" width="14" style="7" customWidth="1"/>
    <col min="7674" max="7674" width="14.5546875" style="7" customWidth="1"/>
    <col min="7675" max="7675" width="12" style="7" customWidth="1"/>
    <col min="7676" max="7676" width="11.5546875" style="7" customWidth="1"/>
    <col min="7677" max="7922" width="9.109375" style="7"/>
    <col min="7923" max="7923" width="4.33203125" style="7" customWidth="1"/>
    <col min="7924" max="7924" width="37" style="7" customWidth="1"/>
    <col min="7925" max="7925" width="14.44140625" style="7" customWidth="1"/>
    <col min="7926" max="7926" width="13.109375" style="7" customWidth="1"/>
    <col min="7927" max="7927" width="12.44140625" style="7" customWidth="1"/>
    <col min="7928" max="7928" width="12" style="7" customWidth="1"/>
    <col min="7929" max="7929" width="14" style="7" customWidth="1"/>
    <col min="7930" max="7930" width="14.5546875" style="7" customWidth="1"/>
    <col min="7931" max="7931" width="12" style="7" customWidth="1"/>
    <col min="7932" max="7932" width="11.5546875" style="7" customWidth="1"/>
    <col min="7933" max="8178" width="9.109375" style="7"/>
    <col min="8179" max="8179" width="4.33203125" style="7" customWidth="1"/>
    <col min="8180" max="8180" width="37" style="7" customWidth="1"/>
    <col min="8181" max="8181" width="14.44140625" style="7" customWidth="1"/>
    <col min="8182" max="8182" width="13.109375" style="7" customWidth="1"/>
    <col min="8183" max="8183" width="12.44140625" style="7" customWidth="1"/>
    <col min="8184" max="8184" width="12" style="7" customWidth="1"/>
    <col min="8185" max="8185" width="14" style="7" customWidth="1"/>
    <col min="8186" max="8186" width="14.5546875" style="7" customWidth="1"/>
    <col min="8187" max="8187" width="12" style="7" customWidth="1"/>
    <col min="8188" max="8188" width="11.5546875" style="7" customWidth="1"/>
    <col min="8189" max="8434" width="9.109375" style="7"/>
    <col min="8435" max="8435" width="4.33203125" style="7" customWidth="1"/>
    <col min="8436" max="8436" width="37" style="7" customWidth="1"/>
    <col min="8437" max="8437" width="14.44140625" style="7" customWidth="1"/>
    <col min="8438" max="8438" width="13.109375" style="7" customWidth="1"/>
    <col min="8439" max="8439" width="12.44140625" style="7" customWidth="1"/>
    <col min="8440" max="8440" width="12" style="7" customWidth="1"/>
    <col min="8441" max="8441" width="14" style="7" customWidth="1"/>
    <col min="8442" max="8442" width="14.5546875" style="7" customWidth="1"/>
    <col min="8443" max="8443" width="12" style="7" customWidth="1"/>
    <col min="8444" max="8444" width="11.5546875" style="7" customWidth="1"/>
    <col min="8445" max="8690" width="9.109375" style="7"/>
    <col min="8691" max="8691" width="4.33203125" style="7" customWidth="1"/>
    <col min="8692" max="8692" width="37" style="7" customWidth="1"/>
    <col min="8693" max="8693" width="14.44140625" style="7" customWidth="1"/>
    <col min="8694" max="8694" width="13.109375" style="7" customWidth="1"/>
    <col min="8695" max="8695" width="12.44140625" style="7" customWidth="1"/>
    <col min="8696" max="8696" width="12" style="7" customWidth="1"/>
    <col min="8697" max="8697" width="14" style="7" customWidth="1"/>
    <col min="8698" max="8698" width="14.5546875" style="7" customWidth="1"/>
    <col min="8699" max="8699" width="12" style="7" customWidth="1"/>
    <col min="8700" max="8700" width="11.5546875" style="7" customWidth="1"/>
    <col min="8701" max="8946" width="9.109375" style="7"/>
    <col min="8947" max="8947" width="4.33203125" style="7" customWidth="1"/>
    <col min="8948" max="8948" width="37" style="7" customWidth="1"/>
    <col min="8949" max="8949" width="14.44140625" style="7" customWidth="1"/>
    <col min="8950" max="8950" width="13.109375" style="7" customWidth="1"/>
    <col min="8951" max="8951" width="12.44140625" style="7" customWidth="1"/>
    <col min="8952" max="8952" width="12" style="7" customWidth="1"/>
    <col min="8953" max="8953" width="14" style="7" customWidth="1"/>
    <col min="8954" max="8954" width="14.5546875" style="7" customWidth="1"/>
    <col min="8955" max="8955" width="12" style="7" customWidth="1"/>
    <col min="8956" max="8956" width="11.5546875" style="7" customWidth="1"/>
    <col min="8957" max="9202" width="9.109375" style="7"/>
    <col min="9203" max="9203" width="4.33203125" style="7" customWidth="1"/>
    <col min="9204" max="9204" width="37" style="7" customWidth="1"/>
    <col min="9205" max="9205" width="14.44140625" style="7" customWidth="1"/>
    <col min="9206" max="9206" width="13.109375" style="7" customWidth="1"/>
    <col min="9207" max="9207" width="12.44140625" style="7" customWidth="1"/>
    <col min="9208" max="9208" width="12" style="7" customWidth="1"/>
    <col min="9209" max="9209" width="14" style="7" customWidth="1"/>
    <col min="9210" max="9210" width="14.5546875" style="7" customWidth="1"/>
    <col min="9211" max="9211" width="12" style="7" customWidth="1"/>
    <col min="9212" max="9212" width="11.5546875" style="7" customWidth="1"/>
    <col min="9213" max="9458" width="9.109375" style="7"/>
    <col min="9459" max="9459" width="4.33203125" style="7" customWidth="1"/>
    <col min="9460" max="9460" width="37" style="7" customWidth="1"/>
    <col min="9461" max="9461" width="14.44140625" style="7" customWidth="1"/>
    <col min="9462" max="9462" width="13.109375" style="7" customWidth="1"/>
    <col min="9463" max="9463" width="12.44140625" style="7" customWidth="1"/>
    <col min="9464" max="9464" width="12" style="7" customWidth="1"/>
    <col min="9465" max="9465" width="14" style="7" customWidth="1"/>
    <col min="9466" max="9466" width="14.5546875" style="7" customWidth="1"/>
    <col min="9467" max="9467" width="12" style="7" customWidth="1"/>
    <col min="9468" max="9468" width="11.5546875" style="7" customWidth="1"/>
    <col min="9469" max="9714" width="9.109375" style="7"/>
    <col min="9715" max="9715" width="4.33203125" style="7" customWidth="1"/>
    <col min="9716" max="9716" width="37" style="7" customWidth="1"/>
    <col min="9717" max="9717" width="14.44140625" style="7" customWidth="1"/>
    <col min="9718" max="9718" width="13.109375" style="7" customWidth="1"/>
    <col min="9719" max="9719" width="12.44140625" style="7" customWidth="1"/>
    <col min="9720" max="9720" width="12" style="7" customWidth="1"/>
    <col min="9721" max="9721" width="14" style="7" customWidth="1"/>
    <col min="9722" max="9722" width="14.5546875" style="7" customWidth="1"/>
    <col min="9723" max="9723" width="12" style="7" customWidth="1"/>
    <col min="9724" max="9724" width="11.5546875" style="7" customWidth="1"/>
    <col min="9725" max="9970" width="9.109375" style="7"/>
    <col min="9971" max="9971" width="4.33203125" style="7" customWidth="1"/>
    <col min="9972" max="9972" width="37" style="7" customWidth="1"/>
    <col min="9973" max="9973" width="14.44140625" style="7" customWidth="1"/>
    <col min="9974" max="9974" width="13.109375" style="7" customWidth="1"/>
    <col min="9975" max="9975" width="12.44140625" style="7" customWidth="1"/>
    <col min="9976" max="9976" width="12" style="7" customWidth="1"/>
    <col min="9977" max="9977" width="14" style="7" customWidth="1"/>
    <col min="9978" max="9978" width="14.5546875" style="7" customWidth="1"/>
    <col min="9979" max="9979" width="12" style="7" customWidth="1"/>
    <col min="9980" max="9980" width="11.5546875" style="7" customWidth="1"/>
    <col min="9981" max="10226" width="9.109375" style="7"/>
    <col min="10227" max="10227" width="4.33203125" style="7" customWidth="1"/>
    <col min="10228" max="10228" width="37" style="7" customWidth="1"/>
    <col min="10229" max="10229" width="14.44140625" style="7" customWidth="1"/>
    <col min="10230" max="10230" width="13.109375" style="7" customWidth="1"/>
    <col min="10231" max="10231" width="12.44140625" style="7" customWidth="1"/>
    <col min="10232" max="10232" width="12" style="7" customWidth="1"/>
    <col min="10233" max="10233" width="14" style="7" customWidth="1"/>
    <col min="10234" max="10234" width="14.5546875" style="7" customWidth="1"/>
    <col min="10235" max="10235" width="12" style="7" customWidth="1"/>
    <col min="10236" max="10236" width="11.5546875" style="7" customWidth="1"/>
    <col min="10237" max="10482" width="9.109375" style="7"/>
    <col min="10483" max="10483" width="4.33203125" style="7" customWidth="1"/>
    <col min="10484" max="10484" width="37" style="7" customWidth="1"/>
    <col min="10485" max="10485" width="14.44140625" style="7" customWidth="1"/>
    <col min="10486" max="10486" width="13.109375" style="7" customWidth="1"/>
    <col min="10487" max="10487" width="12.44140625" style="7" customWidth="1"/>
    <col min="10488" max="10488" width="12" style="7" customWidth="1"/>
    <col min="10489" max="10489" width="14" style="7" customWidth="1"/>
    <col min="10490" max="10490" width="14.5546875" style="7" customWidth="1"/>
    <col min="10491" max="10491" width="12" style="7" customWidth="1"/>
    <col min="10492" max="10492" width="11.5546875" style="7" customWidth="1"/>
    <col min="10493" max="10738" width="9.109375" style="7"/>
    <col min="10739" max="10739" width="4.33203125" style="7" customWidth="1"/>
    <col min="10740" max="10740" width="37" style="7" customWidth="1"/>
    <col min="10741" max="10741" width="14.44140625" style="7" customWidth="1"/>
    <col min="10742" max="10742" width="13.109375" style="7" customWidth="1"/>
    <col min="10743" max="10743" width="12.44140625" style="7" customWidth="1"/>
    <col min="10744" max="10744" width="12" style="7" customWidth="1"/>
    <col min="10745" max="10745" width="14" style="7" customWidth="1"/>
    <col min="10746" max="10746" width="14.5546875" style="7" customWidth="1"/>
    <col min="10747" max="10747" width="12" style="7" customWidth="1"/>
    <col min="10748" max="10748" width="11.5546875" style="7" customWidth="1"/>
    <col min="10749" max="10994" width="9.109375" style="7"/>
    <col min="10995" max="10995" width="4.33203125" style="7" customWidth="1"/>
    <col min="10996" max="10996" width="37" style="7" customWidth="1"/>
    <col min="10997" max="10997" width="14.44140625" style="7" customWidth="1"/>
    <col min="10998" max="10998" width="13.109375" style="7" customWidth="1"/>
    <col min="10999" max="10999" width="12.44140625" style="7" customWidth="1"/>
    <col min="11000" max="11000" width="12" style="7" customWidth="1"/>
    <col min="11001" max="11001" width="14" style="7" customWidth="1"/>
    <col min="11002" max="11002" width="14.5546875" style="7" customWidth="1"/>
    <col min="11003" max="11003" width="12" style="7" customWidth="1"/>
    <col min="11004" max="11004" width="11.5546875" style="7" customWidth="1"/>
    <col min="11005" max="11250" width="9.109375" style="7"/>
    <col min="11251" max="11251" width="4.33203125" style="7" customWidth="1"/>
    <col min="11252" max="11252" width="37" style="7" customWidth="1"/>
    <col min="11253" max="11253" width="14.44140625" style="7" customWidth="1"/>
    <col min="11254" max="11254" width="13.109375" style="7" customWidth="1"/>
    <col min="11255" max="11255" width="12.44140625" style="7" customWidth="1"/>
    <col min="11256" max="11256" width="12" style="7" customWidth="1"/>
    <col min="11257" max="11257" width="14" style="7" customWidth="1"/>
    <col min="11258" max="11258" width="14.5546875" style="7" customWidth="1"/>
    <col min="11259" max="11259" width="12" style="7" customWidth="1"/>
    <col min="11260" max="11260" width="11.5546875" style="7" customWidth="1"/>
    <col min="11261" max="11506" width="9.109375" style="7"/>
    <col min="11507" max="11507" width="4.33203125" style="7" customWidth="1"/>
    <col min="11508" max="11508" width="37" style="7" customWidth="1"/>
    <col min="11509" max="11509" width="14.44140625" style="7" customWidth="1"/>
    <col min="11510" max="11510" width="13.109375" style="7" customWidth="1"/>
    <col min="11511" max="11511" width="12.44140625" style="7" customWidth="1"/>
    <col min="11512" max="11512" width="12" style="7" customWidth="1"/>
    <col min="11513" max="11513" width="14" style="7" customWidth="1"/>
    <col min="11514" max="11514" width="14.5546875" style="7" customWidth="1"/>
    <col min="11515" max="11515" width="12" style="7" customWidth="1"/>
    <col min="11516" max="11516" width="11.5546875" style="7" customWidth="1"/>
    <col min="11517" max="11762" width="9.109375" style="7"/>
    <col min="11763" max="11763" width="4.33203125" style="7" customWidth="1"/>
    <col min="11764" max="11764" width="37" style="7" customWidth="1"/>
    <col min="11765" max="11765" width="14.44140625" style="7" customWidth="1"/>
    <col min="11766" max="11766" width="13.109375" style="7" customWidth="1"/>
    <col min="11767" max="11767" width="12.44140625" style="7" customWidth="1"/>
    <col min="11768" max="11768" width="12" style="7" customWidth="1"/>
    <col min="11769" max="11769" width="14" style="7" customWidth="1"/>
    <col min="11770" max="11770" width="14.5546875" style="7" customWidth="1"/>
    <col min="11771" max="11771" width="12" style="7" customWidth="1"/>
    <col min="11772" max="11772" width="11.5546875" style="7" customWidth="1"/>
    <col min="11773" max="12018" width="9.109375" style="7"/>
    <col min="12019" max="12019" width="4.33203125" style="7" customWidth="1"/>
    <col min="12020" max="12020" width="37" style="7" customWidth="1"/>
    <col min="12021" max="12021" width="14.44140625" style="7" customWidth="1"/>
    <col min="12022" max="12022" width="13.109375" style="7" customWidth="1"/>
    <col min="12023" max="12023" width="12.44140625" style="7" customWidth="1"/>
    <col min="12024" max="12024" width="12" style="7" customWidth="1"/>
    <col min="12025" max="12025" width="14" style="7" customWidth="1"/>
    <col min="12026" max="12026" width="14.5546875" style="7" customWidth="1"/>
    <col min="12027" max="12027" width="12" style="7" customWidth="1"/>
    <col min="12028" max="12028" width="11.5546875" style="7" customWidth="1"/>
    <col min="12029" max="12274" width="9.109375" style="7"/>
    <col min="12275" max="12275" width="4.33203125" style="7" customWidth="1"/>
    <col min="12276" max="12276" width="37" style="7" customWidth="1"/>
    <col min="12277" max="12277" width="14.44140625" style="7" customWidth="1"/>
    <col min="12278" max="12278" width="13.109375" style="7" customWidth="1"/>
    <col min="12279" max="12279" width="12.44140625" style="7" customWidth="1"/>
    <col min="12280" max="12280" width="12" style="7" customWidth="1"/>
    <col min="12281" max="12281" width="14" style="7" customWidth="1"/>
    <col min="12282" max="12282" width="14.5546875" style="7" customWidth="1"/>
    <col min="12283" max="12283" width="12" style="7" customWidth="1"/>
    <col min="12284" max="12284" width="11.5546875" style="7" customWidth="1"/>
    <col min="12285" max="12530" width="9.109375" style="7"/>
    <col min="12531" max="12531" width="4.33203125" style="7" customWidth="1"/>
    <col min="12532" max="12532" width="37" style="7" customWidth="1"/>
    <col min="12533" max="12533" width="14.44140625" style="7" customWidth="1"/>
    <col min="12534" max="12534" width="13.109375" style="7" customWidth="1"/>
    <col min="12535" max="12535" width="12.44140625" style="7" customWidth="1"/>
    <col min="12536" max="12536" width="12" style="7" customWidth="1"/>
    <col min="12537" max="12537" width="14" style="7" customWidth="1"/>
    <col min="12538" max="12538" width="14.5546875" style="7" customWidth="1"/>
    <col min="12539" max="12539" width="12" style="7" customWidth="1"/>
    <col min="12540" max="12540" width="11.5546875" style="7" customWidth="1"/>
    <col min="12541" max="12786" width="9.109375" style="7"/>
    <col min="12787" max="12787" width="4.33203125" style="7" customWidth="1"/>
    <col min="12788" max="12788" width="37" style="7" customWidth="1"/>
    <col min="12789" max="12789" width="14.44140625" style="7" customWidth="1"/>
    <col min="12790" max="12790" width="13.109375" style="7" customWidth="1"/>
    <col min="12791" max="12791" width="12.44140625" style="7" customWidth="1"/>
    <col min="12792" max="12792" width="12" style="7" customWidth="1"/>
    <col min="12793" max="12793" width="14" style="7" customWidth="1"/>
    <col min="12794" max="12794" width="14.5546875" style="7" customWidth="1"/>
    <col min="12795" max="12795" width="12" style="7" customWidth="1"/>
    <col min="12796" max="12796" width="11.5546875" style="7" customWidth="1"/>
    <col min="12797" max="13042" width="9.109375" style="7"/>
    <col min="13043" max="13043" width="4.33203125" style="7" customWidth="1"/>
    <col min="13044" max="13044" width="37" style="7" customWidth="1"/>
    <col min="13045" max="13045" width="14.44140625" style="7" customWidth="1"/>
    <col min="13046" max="13046" width="13.109375" style="7" customWidth="1"/>
    <col min="13047" max="13047" width="12.44140625" style="7" customWidth="1"/>
    <col min="13048" max="13048" width="12" style="7" customWidth="1"/>
    <col min="13049" max="13049" width="14" style="7" customWidth="1"/>
    <col min="13050" max="13050" width="14.5546875" style="7" customWidth="1"/>
    <col min="13051" max="13051" width="12" style="7" customWidth="1"/>
    <col min="13052" max="13052" width="11.5546875" style="7" customWidth="1"/>
    <col min="13053" max="13298" width="9.109375" style="7"/>
    <col min="13299" max="13299" width="4.33203125" style="7" customWidth="1"/>
    <col min="13300" max="13300" width="37" style="7" customWidth="1"/>
    <col min="13301" max="13301" width="14.44140625" style="7" customWidth="1"/>
    <col min="13302" max="13302" width="13.109375" style="7" customWidth="1"/>
    <col min="13303" max="13303" width="12.44140625" style="7" customWidth="1"/>
    <col min="13304" max="13304" width="12" style="7" customWidth="1"/>
    <col min="13305" max="13305" width="14" style="7" customWidth="1"/>
    <col min="13306" max="13306" width="14.5546875" style="7" customWidth="1"/>
    <col min="13307" max="13307" width="12" style="7" customWidth="1"/>
    <col min="13308" max="13308" width="11.5546875" style="7" customWidth="1"/>
    <col min="13309" max="13554" width="9.109375" style="7"/>
    <col min="13555" max="13555" width="4.33203125" style="7" customWidth="1"/>
    <col min="13556" max="13556" width="37" style="7" customWidth="1"/>
    <col min="13557" max="13557" width="14.44140625" style="7" customWidth="1"/>
    <col min="13558" max="13558" width="13.109375" style="7" customWidth="1"/>
    <col min="13559" max="13559" width="12.44140625" style="7" customWidth="1"/>
    <col min="13560" max="13560" width="12" style="7" customWidth="1"/>
    <col min="13561" max="13561" width="14" style="7" customWidth="1"/>
    <col min="13562" max="13562" width="14.5546875" style="7" customWidth="1"/>
    <col min="13563" max="13563" width="12" style="7" customWidth="1"/>
    <col min="13564" max="13564" width="11.5546875" style="7" customWidth="1"/>
    <col min="13565" max="13810" width="9.109375" style="7"/>
    <col min="13811" max="13811" width="4.33203125" style="7" customWidth="1"/>
    <col min="13812" max="13812" width="37" style="7" customWidth="1"/>
    <col min="13813" max="13813" width="14.44140625" style="7" customWidth="1"/>
    <col min="13814" max="13814" width="13.109375" style="7" customWidth="1"/>
    <col min="13815" max="13815" width="12.44140625" style="7" customWidth="1"/>
    <col min="13816" max="13816" width="12" style="7" customWidth="1"/>
    <col min="13817" max="13817" width="14" style="7" customWidth="1"/>
    <col min="13818" max="13818" width="14.5546875" style="7" customWidth="1"/>
    <col min="13819" max="13819" width="12" style="7" customWidth="1"/>
    <col min="13820" max="13820" width="11.5546875" style="7" customWidth="1"/>
    <col min="13821" max="14066" width="9.109375" style="7"/>
    <col min="14067" max="14067" width="4.33203125" style="7" customWidth="1"/>
    <col min="14068" max="14068" width="37" style="7" customWidth="1"/>
    <col min="14069" max="14069" width="14.44140625" style="7" customWidth="1"/>
    <col min="14070" max="14070" width="13.109375" style="7" customWidth="1"/>
    <col min="14071" max="14071" width="12.44140625" style="7" customWidth="1"/>
    <col min="14072" max="14072" width="12" style="7" customWidth="1"/>
    <col min="14073" max="14073" width="14" style="7" customWidth="1"/>
    <col min="14074" max="14074" width="14.5546875" style="7" customWidth="1"/>
    <col min="14075" max="14075" width="12" style="7" customWidth="1"/>
    <col min="14076" max="14076" width="11.5546875" style="7" customWidth="1"/>
    <col min="14077" max="14322" width="9.109375" style="7"/>
    <col min="14323" max="14323" width="4.33203125" style="7" customWidth="1"/>
    <col min="14324" max="14324" width="37" style="7" customWidth="1"/>
    <col min="14325" max="14325" width="14.44140625" style="7" customWidth="1"/>
    <col min="14326" max="14326" width="13.109375" style="7" customWidth="1"/>
    <col min="14327" max="14327" width="12.44140625" style="7" customWidth="1"/>
    <col min="14328" max="14328" width="12" style="7" customWidth="1"/>
    <col min="14329" max="14329" width="14" style="7" customWidth="1"/>
    <col min="14330" max="14330" width="14.5546875" style="7" customWidth="1"/>
    <col min="14331" max="14331" width="12" style="7" customWidth="1"/>
    <col min="14332" max="14332" width="11.5546875" style="7" customWidth="1"/>
    <col min="14333" max="14578" width="9.109375" style="7"/>
    <col min="14579" max="14579" width="4.33203125" style="7" customWidth="1"/>
    <col min="14580" max="14580" width="37" style="7" customWidth="1"/>
    <col min="14581" max="14581" width="14.44140625" style="7" customWidth="1"/>
    <col min="14582" max="14582" width="13.109375" style="7" customWidth="1"/>
    <col min="14583" max="14583" width="12.44140625" style="7" customWidth="1"/>
    <col min="14584" max="14584" width="12" style="7" customWidth="1"/>
    <col min="14585" max="14585" width="14" style="7" customWidth="1"/>
    <col min="14586" max="14586" width="14.5546875" style="7" customWidth="1"/>
    <col min="14587" max="14587" width="12" style="7" customWidth="1"/>
    <col min="14588" max="14588" width="11.5546875" style="7" customWidth="1"/>
    <col min="14589" max="14834" width="9.109375" style="7"/>
    <col min="14835" max="14835" width="4.33203125" style="7" customWidth="1"/>
    <col min="14836" max="14836" width="37" style="7" customWidth="1"/>
    <col min="14837" max="14837" width="14.44140625" style="7" customWidth="1"/>
    <col min="14838" max="14838" width="13.109375" style="7" customWidth="1"/>
    <col min="14839" max="14839" width="12.44140625" style="7" customWidth="1"/>
    <col min="14840" max="14840" width="12" style="7" customWidth="1"/>
    <col min="14841" max="14841" width="14" style="7" customWidth="1"/>
    <col min="14842" max="14842" width="14.5546875" style="7" customWidth="1"/>
    <col min="14843" max="14843" width="12" style="7" customWidth="1"/>
    <col min="14844" max="14844" width="11.5546875" style="7" customWidth="1"/>
    <col min="14845" max="15090" width="9.109375" style="7"/>
    <col min="15091" max="15091" width="4.33203125" style="7" customWidth="1"/>
    <col min="15092" max="15092" width="37" style="7" customWidth="1"/>
    <col min="15093" max="15093" width="14.44140625" style="7" customWidth="1"/>
    <col min="15094" max="15094" width="13.109375" style="7" customWidth="1"/>
    <col min="15095" max="15095" width="12.44140625" style="7" customWidth="1"/>
    <col min="15096" max="15096" width="12" style="7" customWidth="1"/>
    <col min="15097" max="15097" width="14" style="7" customWidth="1"/>
    <col min="15098" max="15098" width="14.5546875" style="7" customWidth="1"/>
    <col min="15099" max="15099" width="12" style="7" customWidth="1"/>
    <col min="15100" max="15100" width="11.5546875" style="7" customWidth="1"/>
    <col min="15101" max="15346" width="9.109375" style="7"/>
    <col min="15347" max="15347" width="4.33203125" style="7" customWidth="1"/>
    <col min="15348" max="15348" width="37" style="7" customWidth="1"/>
    <col min="15349" max="15349" width="14.44140625" style="7" customWidth="1"/>
    <col min="15350" max="15350" width="13.109375" style="7" customWidth="1"/>
    <col min="15351" max="15351" width="12.44140625" style="7" customWidth="1"/>
    <col min="15352" max="15352" width="12" style="7" customWidth="1"/>
    <col min="15353" max="15353" width="14" style="7" customWidth="1"/>
    <col min="15354" max="15354" width="14.5546875" style="7" customWidth="1"/>
    <col min="15355" max="15355" width="12" style="7" customWidth="1"/>
    <col min="15356" max="15356" width="11.5546875" style="7" customWidth="1"/>
    <col min="15357" max="15602" width="9.109375" style="7"/>
    <col min="15603" max="15603" width="4.33203125" style="7" customWidth="1"/>
    <col min="15604" max="15604" width="37" style="7" customWidth="1"/>
    <col min="15605" max="15605" width="14.44140625" style="7" customWidth="1"/>
    <col min="15606" max="15606" width="13.109375" style="7" customWidth="1"/>
    <col min="15607" max="15607" width="12.44140625" style="7" customWidth="1"/>
    <col min="15608" max="15608" width="12" style="7" customWidth="1"/>
    <col min="15609" max="15609" width="14" style="7" customWidth="1"/>
    <col min="15610" max="15610" width="14.5546875" style="7" customWidth="1"/>
    <col min="15611" max="15611" width="12" style="7" customWidth="1"/>
    <col min="15612" max="15612" width="11.5546875" style="7" customWidth="1"/>
    <col min="15613" max="15858" width="9.109375" style="7"/>
    <col min="15859" max="15859" width="4.33203125" style="7" customWidth="1"/>
    <col min="15860" max="15860" width="37" style="7" customWidth="1"/>
    <col min="15861" max="15861" width="14.44140625" style="7" customWidth="1"/>
    <col min="15862" max="15862" width="13.109375" style="7" customWidth="1"/>
    <col min="15863" max="15863" width="12.44140625" style="7" customWidth="1"/>
    <col min="15864" max="15864" width="12" style="7" customWidth="1"/>
    <col min="15865" max="15865" width="14" style="7" customWidth="1"/>
    <col min="15866" max="15866" width="14.5546875" style="7" customWidth="1"/>
    <col min="15867" max="15867" width="12" style="7" customWidth="1"/>
    <col min="15868" max="15868" width="11.5546875" style="7" customWidth="1"/>
    <col min="15869" max="16114" width="9.109375" style="7"/>
    <col min="16115" max="16115" width="4.33203125" style="7" customWidth="1"/>
    <col min="16116" max="16116" width="37" style="7" customWidth="1"/>
    <col min="16117" max="16117" width="14.44140625" style="7" customWidth="1"/>
    <col min="16118" max="16118" width="13.109375" style="7" customWidth="1"/>
    <col min="16119" max="16119" width="12.44140625" style="7" customWidth="1"/>
    <col min="16120" max="16120" width="12" style="7" customWidth="1"/>
    <col min="16121" max="16121" width="14" style="7" customWidth="1"/>
    <col min="16122" max="16122" width="14.5546875" style="7" customWidth="1"/>
    <col min="16123" max="16123" width="12" style="7" customWidth="1"/>
    <col min="16124" max="16124" width="11.5546875" style="7" customWidth="1"/>
    <col min="16125" max="16384" width="9.109375" style="7"/>
  </cols>
  <sheetData>
    <row r="1" spans="1:6" x14ac:dyDescent="0.25">
      <c r="E1" s="7" t="s">
        <v>27</v>
      </c>
    </row>
    <row r="2" spans="1:6" ht="29.25" customHeight="1" x14ac:dyDescent="0.3">
      <c r="A2" s="122" t="s">
        <v>136</v>
      </c>
      <c r="B2" s="122"/>
      <c r="C2" s="122"/>
      <c r="D2" s="122"/>
      <c r="E2" s="122"/>
    </row>
    <row r="3" spans="1:6" ht="7.5" customHeight="1" x14ac:dyDescent="0.3">
      <c r="A3" s="35"/>
      <c r="B3" s="35"/>
      <c r="C3" s="88"/>
      <c r="D3" s="35"/>
      <c r="E3" s="35"/>
    </row>
    <row r="4" spans="1:6" s="8" customFormat="1" ht="66" x14ac:dyDescent="0.25">
      <c r="A4" s="13" t="s">
        <v>0</v>
      </c>
      <c r="B4" s="18" t="s">
        <v>1</v>
      </c>
      <c r="C4" s="10" t="s">
        <v>22</v>
      </c>
      <c r="D4" s="10" t="s">
        <v>174</v>
      </c>
      <c r="E4" s="10" t="s">
        <v>20</v>
      </c>
      <c r="F4" s="48"/>
    </row>
    <row r="5" spans="1:6" s="8" customFormat="1" ht="27.6" customHeight="1" x14ac:dyDescent="0.25">
      <c r="A5" s="13">
        <v>1</v>
      </c>
      <c r="B5" s="33" t="s">
        <v>119</v>
      </c>
      <c r="C5" s="49">
        <v>3124845.8</v>
      </c>
      <c r="D5" s="49">
        <v>2976998.2</v>
      </c>
      <c r="E5" s="19">
        <f>D5/D22*100</f>
        <v>66.361312307893144</v>
      </c>
      <c r="F5" s="48"/>
    </row>
    <row r="6" spans="1:6" s="8" customFormat="1" ht="30.75" customHeight="1" x14ac:dyDescent="0.25">
      <c r="A6" s="13">
        <v>2</v>
      </c>
      <c r="B6" s="33" t="s">
        <v>120</v>
      </c>
      <c r="C6" s="49">
        <v>61310.5</v>
      </c>
      <c r="D6" s="49">
        <v>60834.8</v>
      </c>
      <c r="E6" s="19">
        <f>D6/D22*100</f>
        <v>1.3560898901410883</v>
      </c>
      <c r="F6" s="48"/>
    </row>
    <row r="7" spans="1:6" s="8" customFormat="1" ht="27.75" customHeight="1" x14ac:dyDescent="0.25">
      <c r="A7" s="13">
        <v>3</v>
      </c>
      <c r="B7" s="33" t="s">
        <v>121</v>
      </c>
      <c r="C7" s="49">
        <v>154385.4</v>
      </c>
      <c r="D7" s="49">
        <v>150079.1</v>
      </c>
      <c r="E7" s="19">
        <f>D7/D22*100</f>
        <v>3.3454659213389935</v>
      </c>
      <c r="F7" s="48"/>
    </row>
    <row r="8" spans="1:6" s="8" customFormat="1" ht="28.5" customHeight="1" x14ac:dyDescent="0.25">
      <c r="A8" s="13">
        <v>4</v>
      </c>
      <c r="B8" s="33" t="s">
        <v>122</v>
      </c>
      <c r="C8" s="49">
        <v>11712.7</v>
      </c>
      <c r="D8" s="49">
        <v>11499.6</v>
      </c>
      <c r="E8" s="19">
        <f>D8/D22*100</f>
        <v>0.25634162191157789</v>
      </c>
      <c r="F8" s="48"/>
    </row>
    <row r="9" spans="1:6" s="8" customFormat="1" ht="37.950000000000003" customHeight="1" x14ac:dyDescent="0.25">
      <c r="A9" s="27">
        <v>5</v>
      </c>
      <c r="B9" s="33" t="s">
        <v>123</v>
      </c>
      <c r="C9" s="49">
        <v>145530.29999999999</v>
      </c>
      <c r="D9" s="49">
        <v>122035</v>
      </c>
      <c r="E9" s="19">
        <f>D9/D22*100</f>
        <v>2.7203250399996008</v>
      </c>
      <c r="F9" s="48"/>
    </row>
    <row r="10" spans="1:6" s="8" customFormat="1" ht="37.950000000000003" customHeight="1" x14ac:dyDescent="0.25">
      <c r="A10" s="27">
        <v>6</v>
      </c>
      <c r="B10" s="33" t="s">
        <v>124</v>
      </c>
      <c r="C10" s="49">
        <v>484069.5</v>
      </c>
      <c r="D10" s="49">
        <v>460068.6</v>
      </c>
      <c r="E10" s="19">
        <f>D10/D22*100</f>
        <v>10.255550724772075</v>
      </c>
      <c r="F10" s="48"/>
    </row>
    <row r="11" spans="1:6" s="8" customFormat="1" ht="37.950000000000003" customHeight="1" x14ac:dyDescent="0.25">
      <c r="A11" s="27">
        <v>7</v>
      </c>
      <c r="B11" s="33" t="s">
        <v>125</v>
      </c>
      <c r="C11" s="49">
        <v>2578.8000000000002</v>
      </c>
      <c r="D11" s="49">
        <v>2578.6999999999998</v>
      </c>
      <c r="E11" s="19">
        <f>D11/D22*100</f>
        <v>5.7482707261416563E-2</v>
      </c>
      <c r="F11" s="48"/>
    </row>
    <row r="12" spans="1:6" s="8" customFormat="1" ht="37.950000000000003" customHeight="1" x14ac:dyDescent="0.25">
      <c r="A12" s="27">
        <v>8</v>
      </c>
      <c r="B12" s="33" t="s">
        <v>126</v>
      </c>
      <c r="C12" s="49">
        <v>65722.899999999994</v>
      </c>
      <c r="D12" s="49">
        <v>62701.9</v>
      </c>
      <c r="E12" s="19">
        <f>D12/D22*100</f>
        <v>1.3977100719101156</v>
      </c>
      <c r="F12" s="48"/>
    </row>
    <row r="13" spans="1:6" s="8" customFormat="1" ht="25.95" customHeight="1" x14ac:dyDescent="0.25">
      <c r="A13" s="27">
        <v>9</v>
      </c>
      <c r="B13" s="33" t="s">
        <v>127</v>
      </c>
      <c r="C13" s="49">
        <v>3683</v>
      </c>
      <c r="D13" s="49">
        <v>3682.9</v>
      </c>
      <c r="E13" s="19">
        <f>D13/D22*100</f>
        <v>8.2096817223046903E-2</v>
      </c>
      <c r="F13" s="48"/>
    </row>
    <row r="14" spans="1:6" s="8" customFormat="1" ht="27" customHeight="1" x14ac:dyDescent="0.25">
      <c r="A14" s="13">
        <v>10</v>
      </c>
      <c r="B14" s="33" t="s">
        <v>128</v>
      </c>
      <c r="C14" s="49">
        <v>23977</v>
      </c>
      <c r="D14" s="49">
        <v>23925.5</v>
      </c>
      <c r="E14" s="19">
        <f>D14/D22*100</f>
        <v>0.5333317224116888</v>
      </c>
      <c r="F14" s="48"/>
    </row>
    <row r="15" spans="1:6" s="8" customFormat="1" ht="39.6" x14ac:dyDescent="0.25">
      <c r="A15" s="13">
        <v>11</v>
      </c>
      <c r="B15" s="33" t="s">
        <v>129</v>
      </c>
      <c r="C15" s="49">
        <v>97585.4</v>
      </c>
      <c r="D15" s="49">
        <v>63947.8</v>
      </c>
      <c r="E15" s="19">
        <f>D15/D22*100</f>
        <v>1.4254828663324985</v>
      </c>
      <c r="F15" s="48"/>
    </row>
    <row r="16" spans="1:6" s="8" customFormat="1" ht="27.75" customHeight="1" x14ac:dyDescent="0.25">
      <c r="A16" s="13">
        <v>12</v>
      </c>
      <c r="B16" s="33" t="s">
        <v>130</v>
      </c>
      <c r="C16" s="49">
        <v>70393.100000000006</v>
      </c>
      <c r="D16" s="49">
        <v>67534.7</v>
      </c>
      <c r="E16" s="19">
        <f>D16/D22*100</f>
        <v>1.50543971384325</v>
      </c>
      <c r="F16" s="48"/>
    </row>
    <row r="17" spans="1:6" s="8" customFormat="1" ht="27.75" customHeight="1" x14ac:dyDescent="0.25">
      <c r="A17" s="13">
        <v>13</v>
      </c>
      <c r="B17" s="33" t="s">
        <v>131</v>
      </c>
      <c r="C17" s="49">
        <v>26316.400000000001</v>
      </c>
      <c r="D17" s="49">
        <v>26282.799999999999</v>
      </c>
      <c r="E17" s="19">
        <f>D17/D22*100</f>
        <v>0.58587912452412427</v>
      </c>
      <c r="F17" s="48"/>
    </row>
    <row r="18" spans="1:6" s="8" customFormat="1" ht="46.2" customHeight="1" x14ac:dyDescent="0.25">
      <c r="A18" s="13">
        <v>14</v>
      </c>
      <c r="B18" s="33" t="s">
        <v>132</v>
      </c>
      <c r="C18" s="49">
        <v>86544.8</v>
      </c>
      <c r="D18" s="49">
        <v>86540.6</v>
      </c>
      <c r="E18" s="19">
        <f>D18/D22*100</f>
        <v>1.9291069050402707</v>
      </c>
      <c r="F18" s="48"/>
    </row>
    <row r="19" spans="1:6" s="8" customFormat="1" ht="46.8" customHeight="1" x14ac:dyDescent="0.25">
      <c r="A19" s="13">
        <v>15</v>
      </c>
      <c r="B19" s="33" t="s">
        <v>133</v>
      </c>
      <c r="C19" s="49">
        <v>350970.1</v>
      </c>
      <c r="D19" s="49">
        <v>350468</v>
      </c>
      <c r="E19" s="19">
        <f>D19/D22*100</f>
        <v>7.8124052617575295</v>
      </c>
      <c r="F19" s="48"/>
    </row>
    <row r="20" spans="1:6" s="8" customFormat="1" ht="41.4" customHeight="1" x14ac:dyDescent="0.25">
      <c r="A20" s="27">
        <v>16</v>
      </c>
      <c r="B20" s="33" t="s">
        <v>134</v>
      </c>
      <c r="C20" s="49">
        <v>832</v>
      </c>
      <c r="D20" s="49">
        <v>832</v>
      </c>
      <c r="E20" s="19">
        <f>D20/D22*100</f>
        <v>1.8546404173226269E-2</v>
      </c>
      <c r="F20" s="48"/>
    </row>
    <row r="21" spans="1:6" s="8" customFormat="1" ht="34.200000000000003" customHeight="1" x14ac:dyDescent="0.25">
      <c r="A21" s="27">
        <v>17</v>
      </c>
      <c r="B21" s="33" t="s">
        <v>135</v>
      </c>
      <c r="C21" s="49">
        <v>16047.7</v>
      </c>
      <c r="D21" s="49">
        <v>16034.6</v>
      </c>
      <c r="E21" s="19">
        <f>D21/D22*100</f>
        <v>0.35743289946636292</v>
      </c>
      <c r="F21" s="48"/>
    </row>
    <row r="22" spans="1:6" s="8" customFormat="1" ht="18.600000000000001" customHeight="1" x14ac:dyDescent="0.25">
      <c r="A22" s="141" t="s">
        <v>19</v>
      </c>
      <c r="B22" s="142"/>
      <c r="C22" s="20">
        <f>SUM(C5:C21)</f>
        <v>4726505.3999999994</v>
      </c>
      <c r="D22" s="20">
        <f>SUM(D5:D21)</f>
        <v>4486044.8</v>
      </c>
      <c r="E22" s="20">
        <f>E5+E7+E6+E8+E14+E11+E16+E17+E15+E18+E19+E9+E10+E13+E12+E20+E21</f>
        <v>100.00000000000001</v>
      </c>
      <c r="F22" s="48"/>
    </row>
    <row r="23" spans="1:6" s="8" customFormat="1" ht="32.25" customHeight="1" x14ac:dyDescent="0.25">
      <c r="A23" s="143"/>
      <c r="B23" s="143"/>
      <c r="C23" s="143"/>
      <c r="D23" s="143"/>
      <c r="E23" s="143"/>
      <c r="F23" s="48"/>
    </row>
    <row r="24" spans="1:6" s="8" customFormat="1" x14ac:dyDescent="0.25">
      <c r="F24" s="48"/>
    </row>
    <row r="25" spans="1:6" s="8" customFormat="1" x14ac:dyDescent="0.25">
      <c r="F25" s="48"/>
    </row>
    <row r="26" spans="1:6" s="8" customFormat="1" x14ac:dyDescent="0.25">
      <c r="F26" s="48"/>
    </row>
    <row r="27" spans="1:6" s="8" customFormat="1" x14ac:dyDescent="0.25">
      <c r="F27" s="48"/>
    </row>
    <row r="28" spans="1:6" s="8" customFormat="1" x14ac:dyDescent="0.25">
      <c r="F28" s="48"/>
    </row>
    <row r="29" spans="1:6" s="8" customFormat="1" x14ac:dyDescent="0.25">
      <c r="F29" s="48"/>
    </row>
    <row r="30" spans="1:6" s="8" customFormat="1" x14ac:dyDescent="0.25">
      <c r="F30" s="48"/>
    </row>
    <row r="31" spans="1:6" s="8" customFormat="1" x14ac:dyDescent="0.25">
      <c r="F31" s="48"/>
    </row>
    <row r="32" spans="1:6" s="8" customFormat="1" x14ac:dyDescent="0.25">
      <c r="F32" s="48"/>
    </row>
    <row r="33" spans="6:6" s="8" customFormat="1" x14ac:dyDescent="0.25">
      <c r="F33" s="48"/>
    </row>
    <row r="34" spans="6:6" s="8" customFormat="1" x14ac:dyDescent="0.25">
      <c r="F34" s="48"/>
    </row>
    <row r="35" spans="6:6" s="8" customFormat="1" x14ac:dyDescent="0.25">
      <c r="F35" s="48"/>
    </row>
    <row r="36" spans="6:6" s="8" customFormat="1" x14ac:dyDescent="0.25">
      <c r="F36" s="48"/>
    </row>
    <row r="37" spans="6:6" s="8" customFormat="1" x14ac:dyDescent="0.25">
      <c r="F37" s="48"/>
    </row>
    <row r="38" spans="6:6" s="8" customFormat="1" x14ac:dyDescent="0.25">
      <c r="F38" s="48"/>
    </row>
    <row r="39" spans="6:6" s="8" customFormat="1" x14ac:dyDescent="0.25">
      <c r="F39" s="48"/>
    </row>
    <row r="40" spans="6:6" s="8" customFormat="1" x14ac:dyDescent="0.25">
      <c r="F40" s="48"/>
    </row>
    <row r="41" spans="6:6" s="8" customFormat="1" x14ac:dyDescent="0.25">
      <c r="F41" s="48"/>
    </row>
    <row r="42" spans="6:6" s="8" customFormat="1" x14ac:dyDescent="0.25">
      <c r="F42" s="48"/>
    </row>
    <row r="43" spans="6:6" s="8" customFormat="1" x14ac:dyDescent="0.25">
      <c r="F43" s="48"/>
    </row>
    <row r="44" spans="6:6" s="8" customFormat="1" x14ac:dyDescent="0.25">
      <c r="F44" s="48"/>
    </row>
    <row r="45" spans="6:6" s="8" customFormat="1" x14ac:dyDescent="0.25">
      <c r="F45" s="48"/>
    </row>
    <row r="46" spans="6:6" s="8" customFormat="1" x14ac:dyDescent="0.25">
      <c r="F46" s="48"/>
    </row>
    <row r="47" spans="6:6" s="8" customFormat="1" x14ac:dyDescent="0.25">
      <c r="F47" s="48"/>
    </row>
    <row r="48" spans="6:6" s="8" customFormat="1" x14ac:dyDescent="0.25">
      <c r="F48" s="48"/>
    </row>
    <row r="49" spans="6:6" s="8" customFormat="1" x14ac:dyDescent="0.25">
      <c r="F49" s="48"/>
    </row>
    <row r="50" spans="6:6" s="8" customFormat="1" x14ac:dyDescent="0.25">
      <c r="F50" s="48"/>
    </row>
    <row r="51" spans="6:6" s="8" customFormat="1" x14ac:dyDescent="0.25">
      <c r="F51" s="48"/>
    </row>
    <row r="52" spans="6:6" s="8" customFormat="1" x14ac:dyDescent="0.25">
      <c r="F52" s="48"/>
    </row>
    <row r="53" spans="6:6" s="8" customFormat="1" x14ac:dyDescent="0.25">
      <c r="F53" s="48"/>
    </row>
  </sheetData>
  <mergeCells count="3">
    <mergeCell ref="A2:E2"/>
    <mergeCell ref="A22:B22"/>
    <mergeCell ref="A23:E23"/>
  </mergeCells>
  <pageMargins left="0.51181102362204722" right="0.11811023622047245" top="0.55118110236220474" bottom="0.15748031496062992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view="pageBreakPreview" topLeftCell="A64" zoomScale="60" zoomScaleNormal="100" workbookViewId="0">
      <selection activeCell="B34" sqref="B34:B37"/>
    </sheetView>
  </sheetViews>
  <sheetFormatPr defaultRowHeight="14.4" x14ac:dyDescent="0.3"/>
  <cols>
    <col min="1" max="1" width="4.33203125" style="47" customWidth="1"/>
    <col min="2" max="2" width="33.6640625" style="63" customWidth="1"/>
    <col min="3" max="3" width="56.44140625" style="63" customWidth="1"/>
    <col min="4" max="4" width="8.88671875" style="63" customWidth="1"/>
    <col min="5" max="5" width="8.88671875" style="64" hidden="1" customWidth="1"/>
    <col min="6" max="6" width="11.6640625" style="64" customWidth="1"/>
    <col min="7" max="7" width="12.5546875" style="64" customWidth="1"/>
    <col min="8" max="8" width="12" style="64" customWidth="1"/>
  </cols>
  <sheetData>
    <row r="1" spans="1:8" ht="15.6" x14ac:dyDescent="0.3">
      <c r="G1" s="65" t="s">
        <v>28</v>
      </c>
    </row>
    <row r="3" spans="1:8" ht="15.6" x14ac:dyDescent="0.3">
      <c r="A3" s="152" t="s">
        <v>137</v>
      </c>
      <c r="B3" s="152"/>
      <c r="C3" s="152"/>
      <c r="D3" s="152"/>
      <c r="E3" s="152"/>
      <c r="F3" s="152"/>
      <c r="G3" s="152"/>
      <c r="H3" s="152"/>
    </row>
    <row r="4" spans="1:8" x14ac:dyDescent="0.3">
      <c r="B4" s="47"/>
      <c r="C4" s="47"/>
      <c r="D4" s="47"/>
      <c r="E4" s="67"/>
      <c r="F4" s="67"/>
      <c r="G4" s="67"/>
      <c r="H4" s="67"/>
    </row>
    <row r="5" spans="1:8" x14ac:dyDescent="0.3">
      <c r="A5" s="144" t="s">
        <v>0</v>
      </c>
      <c r="B5" s="144" t="s">
        <v>1</v>
      </c>
      <c r="C5" s="144" t="s">
        <v>31</v>
      </c>
      <c r="D5" s="144" t="s">
        <v>32</v>
      </c>
      <c r="E5" s="153" t="s">
        <v>33</v>
      </c>
      <c r="F5" s="153"/>
      <c r="G5" s="153"/>
      <c r="H5" s="153"/>
    </row>
    <row r="6" spans="1:8" x14ac:dyDescent="0.3">
      <c r="A6" s="144"/>
      <c r="B6" s="144"/>
      <c r="C6" s="144"/>
      <c r="D6" s="144"/>
      <c r="E6" s="154" t="s">
        <v>34</v>
      </c>
      <c r="F6" s="155"/>
      <c r="G6" s="89" t="s">
        <v>35</v>
      </c>
      <c r="H6" s="92" t="s">
        <v>77</v>
      </c>
    </row>
    <row r="7" spans="1:8" x14ac:dyDescent="0.3">
      <c r="A7" s="89">
        <v>1</v>
      </c>
      <c r="B7" s="89">
        <v>2</v>
      </c>
      <c r="C7" s="89">
        <v>3</v>
      </c>
      <c r="D7" s="89">
        <v>4</v>
      </c>
      <c r="E7" s="89">
        <v>5</v>
      </c>
      <c r="F7" s="89">
        <v>5</v>
      </c>
      <c r="G7" s="89">
        <v>6</v>
      </c>
      <c r="H7" s="89" t="s">
        <v>171</v>
      </c>
    </row>
    <row r="8" spans="1:8" ht="66" x14ac:dyDescent="0.3">
      <c r="A8" s="144">
        <v>1</v>
      </c>
      <c r="B8" s="147" t="s">
        <v>119</v>
      </c>
      <c r="C8" s="52" t="s">
        <v>138</v>
      </c>
      <c r="D8" s="89" t="s">
        <v>36</v>
      </c>
      <c r="E8" s="36">
        <v>92</v>
      </c>
      <c r="F8" s="41">
        <v>92</v>
      </c>
      <c r="G8" s="68">
        <v>96.7</v>
      </c>
      <c r="H8" s="41">
        <f t="shared" ref="H8:H16" si="0">F8-G8</f>
        <v>-4.7000000000000028</v>
      </c>
    </row>
    <row r="9" spans="1:8" x14ac:dyDescent="0.3">
      <c r="A9" s="144"/>
      <c r="B9" s="148"/>
      <c r="C9" s="52" t="s">
        <v>139</v>
      </c>
      <c r="D9" s="89" t="s">
        <v>37</v>
      </c>
      <c r="E9" s="36">
        <v>15800</v>
      </c>
      <c r="F9" s="41">
        <v>15800</v>
      </c>
      <c r="G9" s="68">
        <v>16786</v>
      </c>
      <c r="H9" s="41">
        <f>F9-G9</f>
        <v>-986</v>
      </c>
    </row>
    <row r="10" spans="1:8" ht="26.4" x14ac:dyDescent="0.3">
      <c r="A10" s="144"/>
      <c r="B10" s="148"/>
      <c r="C10" s="52" t="s">
        <v>72</v>
      </c>
      <c r="D10" s="89" t="s">
        <v>36</v>
      </c>
      <c r="E10" s="36">
        <v>99</v>
      </c>
      <c r="F10" s="41">
        <v>99</v>
      </c>
      <c r="G10" s="68">
        <v>100</v>
      </c>
      <c r="H10" s="41">
        <f t="shared" si="0"/>
        <v>-1</v>
      </c>
    </row>
    <row r="11" spans="1:8" ht="39.6" x14ac:dyDescent="0.3">
      <c r="A11" s="144"/>
      <c r="B11" s="148"/>
      <c r="C11" s="52" t="s">
        <v>140</v>
      </c>
      <c r="D11" s="89" t="s">
        <v>36</v>
      </c>
      <c r="E11" s="36">
        <v>77</v>
      </c>
      <c r="F11" s="41">
        <v>77</v>
      </c>
      <c r="G11" s="68">
        <v>78</v>
      </c>
      <c r="H11" s="41">
        <f t="shared" si="0"/>
        <v>-1</v>
      </c>
    </row>
    <row r="12" spans="1:8" ht="26.4" x14ac:dyDescent="0.3">
      <c r="A12" s="144"/>
      <c r="B12" s="148"/>
      <c r="C12" s="52" t="s">
        <v>92</v>
      </c>
      <c r="D12" s="89" t="s">
        <v>36</v>
      </c>
      <c r="E12" s="36">
        <v>30</v>
      </c>
      <c r="F12" s="41">
        <v>30</v>
      </c>
      <c r="G12" s="68">
        <v>30.5</v>
      </c>
      <c r="H12" s="41">
        <f t="shared" si="0"/>
        <v>-0.5</v>
      </c>
    </row>
    <row r="13" spans="1:8" ht="52.8" x14ac:dyDescent="0.3">
      <c r="A13" s="89"/>
      <c r="B13" s="146"/>
      <c r="C13" s="52" t="s">
        <v>141</v>
      </c>
      <c r="D13" s="89" t="s">
        <v>36</v>
      </c>
      <c r="E13" s="36">
        <v>100</v>
      </c>
      <c r="F13" s="41">
        <v>100</v>
      </c>
      <c r="G13" s="68">
        <v>104.8</v>
      </c>
      <c r="H13" s="41">
        <f t="shared" si="0"/>
        <v>-4.7999999999999972</v>
      </c>
    </row>
    <row r="14" spans="1:8" ht="26.4" x14ac:dyDescent="0.3">
      <c r="A14" s="89"/>
      <c r="B14" s="147" t="s">
        <v>142</v>
      </c>
      <c r="C14" s="52" t="s">
        <v>143</v>
      </c>
      <c r="D14" s="89" t="s">
        <v>36</v>
      </c>
      <c r="E14" s="36">
        <v>5</v>
      </c>
      <c r="F14" s="41">
        <v>5</v>
      </c>
      <c r="G14" s="100">
        <v>-7.2</v>
      </c>
      <c r="H14" s="41">
        <f t="shared" si="0"/>
        <v>12.2</v>
      </c>
    </row>
    <row r="15" spans="1:8" ht="26.4" x14ac:dyDescent="0.3">
      <c r="A15" s="144">
        <v>2</v>
      </c>
      <c r="B15" s="148"/>
      <c r="C15" s="29" t="s">
        <v>144</v>
      </c>
      <c r="D15" s="89" t="s">
        <v>36</v>
      </c>
      <c r="E15" s="36">
        <v>53.4</v>
      </c>
      <c r="F15" s="41">
        <v>53.4</v>
      </c>
      <c r="G15" s="101">
        <v>-12.7</v>
      </c>
      <c r="H15" s="41">
        <f t="shared" si="0"/>
        <v>66.099999999999994</v>
      </c>
    </row>
    <row r="16" spans="1:8" ht="39.6" x14ac:dyDescent="0.3">
      <c r="A16" s="144"/>
      <c r="B16" s="148"/>
      <c r="C16" s="29" t="s">
        <v>68</v>
      </c>
      <c r="D16" s="89" t="s">
        <v>44</v>
      </c>
      <c r="E16" s="36">
        <v>221</v>
      </c>
      <c r="F16" s="41">
        <v>221</v>
      </c>
      <c r="G16" s="41">
        <v>540</v>
      </c>
      <c r="H16" s="41">
        <f t="shared" si="0"/>
        <v>-319</v>
      </c>
    </row>
    <row r="17" spans="1:8" ht="39.6" x14ac:dyDescent="0.3">
      <c r="A17" s="144"/>
      <c r="B17" s="148"/>
      <c r="C17" s="29" t="s">
        <v>93</v>
      </c>
      <c r="D17" s="89" t="s">
        <v>36</v>
      </c>
      <c r="E17" s="36">
        <v>12.7</v>
      </c>
      <c r="F17" s="41">
        <v>12.7</v>
      </c>
      <c r="G17" s="41">
        <v>10.7</v>
      </c>
      <c r="H17" s="41">
        <f>F17-G17</f>
        <v>2</v>
      </c>
    </row>
    <row r="18" spans="1:8" ht="39.6" x14ac:dyDescent="0.3">
      <c r="A18" s="144"/>
      <c r="B18" s="148"/>
      <c r="C18" s="29" t="s">
        <v>69</v>
      </c>
      <c r="D18" s="89" t="s">
        <v>38</v>
      </c>
      <c r="E18" s="36">
        <v>99302</v>
      </c>
      <c r="F18" s="41">
        <v>99302</v>
      </c>
      <c r="G18" s="41">
        <v>43814</v>
      </c>
      <c r="H18" s="41">
        <f>F18-G18</f>
        <v>55488</v>
      </c>
    </row>
    <row r="19" spans="1:8" ht="26.4" x14ac:dyDescent="0.3">
      <c r="A19" s="144"/>
      <c r="B19" s="148"/>
      <c r="C19" s="29" t="s">
        <v>94</v>
      </c>
      <c r="D19" s="89" t="s">
        <v>38</v>
      </c>
      <c r="E19" s="36">
        <v>2</v>
      </c>
      <c r="F19" s="41">
        <v>0</v>
      </c>
      <c r="G19" s="41">
        <v>0</v>
      </c>
      <c r="H19" s="41">
        <f t="shared" ref="H19:H76" si="1">F19-G19</f>
        <v>0</v>
      </c>
    </row>
    <row r="20" spans="1:8" ht="26.4" x14ac:dyDescent="0.3">
      <c r="A20" s="144"/>
      <c r="B20" s="148"/>
      <c r="C20" s="29" t="s">
        <v>70</v>
      </c>
      <c r="D20" s="89" t="s">
        <v>39</v>
      </c>
      <c r="E20" s="69">
        <v>35280.9</v>
      </c>
      <c r="F20" s="102">
        <v>35280.9</v>
      </c>
      <c r="G20" s="102">
        <v>36985.9</v>
      </c>
      <c r="H20" s="41">
        <f t="shared" si="1"/>
        <v>-1705</v>
      </c>
    </row>
    <row r="21" spans="1:8" ht="39.6" x14ac:dyDescent="0.3">
      <c r="A21" s="144"/>
      <c r="B21" s="146"/>
      <c r="C21" s="70" t="s">
        <v>145</v>
      </c>
      <c r="D21" s="90" t="s">
        <v>39</v>
      </c>
      <c r="E21" s="71">
        <v>38081</v>
      </c>
      <c r="F21" s="103">
        <v>38081</v>
      </c>
      <c r="G21" s="103">
        <v>38100</v>
      </c>
      <c r="H21" s="41">
        <f t="shared" si="1"/>
        <v>-19</v>
      </c>
    </row>
    <row r="22" spans="1:8" ht="26.4" x14ac:dyDescent="0.3">
      <c r="A22" s="147">
        <v>3</v>
      </c>
      <c r="B22" s="147" t="s">
        <v>146</v>
      </c>
      <c r="C22" s="38" t="s">
        <v>65</v>
      </c>
      <c r="D22" s="39" t="s">
        <v>36</v>
      </c>
      <c r="E22" s="89">
        <v>61</v>
      </c>
      <c r="F22" s="41">
        <v>61</v>
      </c>
      <c r="G22" s="104">
        <v>66.599999999999994</v>
      </c>
      <c r="H22" s="41">
        <f t="shared" si="1"/>
        <v>-5.5999999999999943</v>
      </c>
    </row>
    <row r="23" spans="1:8" ht="26.4" x14ac:dyDescent="0.3">
      <c r="A23" s="148"/>
      <c r="B23" s="148"/>
      <c r="C23" s="40" t="s">
        <v>78</v>
      </c>
      <c r="D23" s="39" t="s">
        <v>36</v>
      </c>
      <c r="E23" s="89">
        <v>40</v>
      </c>
      <c r="F23" s="41">
        <v>40</v>
      </c>
      <c r="G23" s="104">
        <v>48.3</v>
      </c>
      <c r="H23" s="41">
        <f t="shared" si="1"/>
        <v>-8.2999999999999972</v>
      </c>
    </row>
    <row r="24" spans="1:8" ht="47.4" customHeight="1" x14ac:dyDescent="0.3">
      <c r="A24" s="72"/>
      <c r="B24" s="148"/>
      <c r="C24" s="40" t="s">
        <v>66</v>
      </c>
      <c r="D24" s="39" t="s">
        <v>36</v>
      </c>
      <c r="E24" s="89">
        <v>77.900000000000006</v>
      </c>
      <c r="F24" s="41">
        <v>77.900000000000006</v>
      </c>
      <c r="G24" s="104">
        <v>53.8</v>
      </c>
      <c r="H24" s="41">
        <f t="shared" si="1"/>
        <v>24.100000000000009</v>
      </c>
    </row>
    <row r="25" spans="1:8" ht="39.6" x14ac:dyDescent="0.3">
      <c r="A25" s="73"/>
      <c r="B25" s="146"/>
      <c r="C25" s="40" t="s">
        <v>67</v>
      </c>
      <c r="D25" s="39" t="s">
        <v>36</v>
      </c>
      <c r="E25" s="89">
        <v>17.5</v>
      </c>
      <c r="F25" s="41">
        <v>17.5</v>
      </c>
      <c r="G25" s="104">
        <v>17.5</v>
      </c>
      <c r="H25" s="41">
        <f t="shared" si="1"/>
        <v>0</v>
      </c>
    </row>
    <row r="26" spans="1:8" x14ac:dyDescent="0.3">
      <c r="A26" s="148">
        <v>4</v>
      </c>
      <c r="B26" s="147" t="s">
        <v>122</v>
      </c>
      <c r="C26" s="74" t="s">
        <v>95</v>
      </c>
      <c r="D26" s="39" t="s">
        <v>36</v>
      </c>
      <c r="E26" s="41">
        <v>2.1</v>
      </c>
      <c r="F26" s="41">
        <v>2.1</v>
      </c>
      <c r="G26" s="105">
        <v>2.1</v>
      </c>
      <c r="H26" s="41">
        <f t="shared" si="1"/>
        <v>0</v>
      </c>
    </row>
    <row r="27" spans="1:8" ht="39.6" x14ac:dyDescent="0.3">
      <c r="A27" s="148"/>
      <c r="B27" s="148"/>
      <c r="C27" s="74" t="s">
        <v>79</v>
      </c>
      <c r="D27" s="75" t="s">
        <v>38</v>
      </c>
      <c r="E27" s="41">
        <v>5.0999999999999996</v>
      </c>
      <c r="F27" s="41">
        <v>5.0999999999999996</v>
      </c>
      <c r="G27" s="105">
        <v>4.5999999999999996</v>
      </c>
      <c r="H27" s="41">
        <f t="shared" si="1"/>
        <v>0.5</v>
      </c>
    </row>
    <row r="28" spans="1:8" ht="39.6" x14ac:dyDescent="0.3">
      <c r="A28" s="148"/>
      <c r="B28" s="148"/>
      <c r="C28" s="74" t="s">
        <v>80</v>
      </c>
      <c r="D28" s="76" t="s">
        <v>38</v>
      </c>
      <c r="E28" s="89">
        <v>1.5</v>
      </c>
      <c r="F28" s="41">
        <v>1.5</v>
      </c>
      <c r="G28" s="106">
        <v>1.1000000000000001</v>
      </c>
      <c r="H28" s="41">
        <f t="shared" si="1"/>
        <v>0.39999999999999991</v>
      </c>
    </row>
    <row r="29" spans="1:8" ht="52.8" x14ac:dyDescent="0.3">
      <c r="A29" s="146"/>
      <c r="B29" s="146"/>
      <c r="C29" s="74" t="s">
        <v>116</v>
      </c>
      <c r="D29" s="76" t="s">
        <v>38</v>
      </c>
      <c r="E29" s="89">
        <v>11</v>
      </c>
      <c r="F29" s="41">
        <v>2</v>
      </c>
      <c r="G29" s="106">
        <v>2</v>
      </c>
      <c r="H29" s="41">
        <f t="shared" si="1"/>
        <v>0</v>
      </c>
    </row>
    <row r="30" spans="1:8" ht="44.4" customHeight="1" x14ac:dyDescent="0.3">
      <c r="A30" s="144"/>
      <c r="B30" s="147" t="s">
        <v>123</v>
      </c>
      <c r="C30" s="29" t="s">
        <v>96</v>
      </c>
      <c r="D30" s="89" t="s">
        <v>147</v>
      </c>
      <c r="E30" s="89">
        <v>2001.8</v>
      </c>
      <c r="F30" s="41">
        <v>1462.5</v>
      </c>
      <c r="G30" s="41">
        <v>1377.1</v>
      </c>
      <c r="H30" s="41">
        <f t="shared" si="1"/>
        <v>85.400000000000091</v>
      </c>
    </row>
    <row r="31" spans="1:8" ht="44.4" customHeight="1" x14ac:dyDescent="0.3">
      <c r="A31" s="144"/>
      <c r="B31" s="146"/>
      <c r="C31" s="29" t="s">
        <v>97</v>
      </c>
      <c r="D31" s="89" t="s">
        <v>148</v>
      </c>
      <c r="E31" s="41">
        <v>3405</v>
      </c>
      <c r="F31" s="41">
        <v>3405</v>
      </c>
      <c r="G31" s="41">
        <v>3405</v>
      </c>
      <c r="H31" s="41">
        <f t="shared" si="1"/>
        <v>0</v>
      </c>
    </row>
    <row r="32" spans="1:8" ht="35.4" customHeight="1" x14ac:dyDescent="0.3">
      <c r="A32" s="144">
        <v>6</v>
      </c>
      <c r="B32" s="144" t="s">
        <v>124</v>
      </c>
      <c r="C32" s="29" t="s">
        <v>98</v>
      </c>
      <c r="D32" s="89" t="s">
        <v>36</v>
      </c>
      <c r="E32" s="89">
        <v>66</v>
      </c>
      <c r="F32" s="41">
        <v>66</v>
      </c>
      <c r="G32" s="41">
        <v>60</v>
      </c>
      <c r="H32" s="41">
        <f t="shared" si="1"/>
        <v>6</v>
      </c>
    </row>
    <row r="33" spans="1:8" ht="35.4" customHeight="1" x14ac:dyDescent="0.3">
      <c r="A33" s="144"/>
      <c r="B33" s="144"/>
      <c r="C33" s="29" t="s">
        <v>149</v>
      </c>
      <c r="D33" s="89" t="s">
        <v>36</v>
      </c>
      <c r="E33" s="89">
        <v>100</v>
      </c>
      <c r="F33" s="41">
        <v>100</v>
      </c>
      <c r="G33" s="41">
        <v>100</v>
      </c>
      <c r="H33" s="41">
        <f t="shared" si="1"/>
        <v>0</v>
      </c>
    </row>
    <row r="34" spans="1:8" ht="26.4" x14ac:dyDescent="0.3">
      <c r="A34" s="144"/>
      <c r="B34" s="147" t="s">
        <v>125</v>
      </c>
      <c r="C34" s="29" t="s">
        <v>81</v>
      </c>
      <c r="D34" s="89" t="s">
        <v>40</v>
      </c>
      <c r="E34" s="89">
        <v>8.3000000000000007</v>
      </c>
      <c r="F34" s="41">
        <v>3.3</v>
      </c>
      <c r="G34" s="41">
        <v>22.314</v>
      </c>
      <c r="H34" s="41">
        <f t="shared" si="1"/>
        <v>-19.013999999999999</v>
      </c>
    </row>
    <row r="35" spans="1:8" ht="26.4" x14ac:dyDescent="0.3">
      <c r="A35" s="144"/>
      <c r="B35" s="148"/>
      <c r="C35" s="29" t="s">
        <v>41</v>
      </c>
      <c r="D35" s="89" t="s">
        <v>38</v>
      </c>
      <c r="E35" s="89">
        <v>35.11</v>
      </c>
      <c r="F35" s="41">
        <v>35.11</v>
      </c>
      <c r="G35" s="41">
        <v>32.64</v>
      </c>
      <c r="H35" s="41">
        <f>F35-G35</f>
        <v>2.4699999999999989</v>
      </c>
    </row>
    <row r="36" spans="1:8" x14ac:dyDescent="0.3">
      <c r="A36" s="144"/>
      <c r="B36" s="148"/>
      <c r="C36" s="29" t="s">
        <v>99</v>
      </c>
      <c r="D36" s="89" t="s">
        <v>38</v>
      </c>
      <c r="E36" s="89">
        <v>5373</v>
      </c>
      <c r="F36" s="41">
        <v>5373</v>
      </c>
      <c r="G36" s="41">
        <v>5256</v>
      </c>
      <c r="H36" s="41">
        <f t="shared" si="1"/>
        <v>117</v>
      </c>
    </row>
    <row r="37" spans="1:8" x14ac:dyDescent="0.3">
      <c r="A37" s="144"/>
      <c r="B37" s="146"/>
      <c r="C37" s="29" t="s">
        <v>100</v>
      </c>
      <c r="D37" s="89" t="s">
        <v>37</v>
      </c>
      <c r="E37" s="89">
        <v>88744</v>
      </c>
      <c r="F37" s="41">
        <v>88744</v>
      </c>
      <c r="G37" s="41">
        <v>58419</v>
      </c>
      <c r="H37" s="41">
        <f t="shared" si="1"/>
        <v>30325</v>
      </c>
    </row>
    <row r="38" spans="1:8" ht="52.8" x14ac:dyDescent="0.3">
      <c r="A38" s="147">
        <v>8</v>
      </c>
      <c r="B38" s="147" t="s">
        <v>126</v>
      </c>
      <c r="C38" s="77" t="s">
        <v>150</v>
      </c>
      <c r="D38" s="9" t="s">
        <v>113</v>
      </c>
      <c r="E38" s="89">
        <v>183</v>
      </c>
      <c r="F38" s="41">
        <v>63</v>
      </c>
      <c r="G38" s="68">
        <v>65</v>
      </c>
      <c r="H38" s="41">
        <f t="shared" si="1"/>
        <v>-2</v>
      </c>
    </row>
    <row r="39" spans="1:8" ht="52.8" x14ac:dyDescent="0.3">
      <c r="A39" s="148"/>
      <c r="B39" s="148"/>
      <c r="C39" s="77" t="s">
        <v>151</v>
      </c>
      <c r="D39" s="9" t="s">
        <v>113</v>
      </c>
      <c r="E39" s="89">
        <v>201</v>
      </c>
      <c r="F39" s="41">
        <v>63</v>
      </c>
      <c r="G39" s="68">
        <v>65</v>
      </c>
      <c r="H39" s="41">
        <f t="shared" si="1"/>
        <v>-2</v>
      </c>
    </row>
    <row r="40" spans="1:8" x14ac:dyDescent="0.3">
      <c r="A40" s="146"/>
      <c r="B40" s="146"/>
      <c r="C40" s="77" t="s">
        <v>114</v>
      </c>
      <c r="D40" s="9" t="s">
        <v>115</v>
      </c>
      <c r="E40" s="89">
        <v>11446.5</v>
      </c>
      <c r="F40" s="41">
        <v>3813.1</v>
      </c>
      <c r="G40" s="68">
        <v>4050.2</v>
      </c>
      <c r="H40" s="41">
        <f t="shared" si="1"/>
        <v>-237.09999999999991</v>
      </c>
    </row>
    <row r="41" spans="1:8" ht="26.4" x14ac:dyDescent="0.3">
      <c r="A41" s="144">
        <v>9</v>
      </c>
      <c r="B41" s="144" t="s">
        <v>127</v>
      </c>
      <c r="C41" s="29" t="s">
        <v>42</v>
      </c>
      <c r="D41" s="89" t="s">
        <v>36</v>
      </c>
      <c r="E41" s="89">
        <v>47</v>
      </c>
      <c r="F41" s="41">
        <v>47</v>
      </c>
      <c r="G41" s="41">
        <v>30.7</v>
      </c>
      <c r="H41" s="41">
        <f t="shared" si="1"/>
        <v>16.3</v>
      </c>
    </row>
    <row r="42" spans="1:8" ht="39.6" x14ac:dyDescent="0.3">
      <c r="A42" s="144"/>
      <c r="B42" s="144"/>
      <c r="C42" s="29" t="s">
        <v>43</v>
      </c>
      <c r="D42" s="89" t="s">
        <v>36</v>
      </c>
      <c r="E42" s="89">
        <v>100</v>
      </c>
      <c r="F42" s="41">
        <v>100</v>
      </c>
      <c r="G42" s="41">
        <v>100</v>
      </c>
      <c r="H42" s="41">
        <f t="shared" si="1"/>
        <v>0</v>
      </c>
    </row>
    <row r="43" spans="1:8" x14ac:dyDescent="0.3">
      <c r="A43" s="144">
        <v>10</v>
      </c>
      <c r="B43" s="144" t="s">
        <v>128</v>
      </c>
      <c r="C43" s="29" t="s">
        <v>110</v>
      </c>
      <c r="D43" s="89" t="s">
        <v>44</v>
      </c>
      <c r="E43" s="89">
        <v>192.8</v>
      </c>
      <c r="F43" s="41">
        <v>192.8</v>
      </c>
      <c r="G43" s="41">
        <v>157.13</v>
      </c>
      <c r="H43" s="41">
        <f>F43-G43</f>
        <v>35.670000000000016</v>
      </c>
    </row>
    <row r="44" spans="1:8" ht="26.4" x14ac:dyDescent="0.3">
      <c r="A44" s="144"/>
      <c r="B44" s="144"/>
      <c r="C44" s="29" t="s">
        <v>152</v>
      </c>
      <c r="D44" s="89" t="s">
        <v>37</v>
      </c>
      <c r="E44" s="89">
        <v>58.5</v>
      </c>
      <c r="F44" s="41">
        <v>58.5</v>
      </c>
      <c r="G44" s="41">
        <v>18</v>
      </c>
      <c r="H44" s="41">
        <f t="shared" si="1"/>
        <v>40.5</v>
      </c>
    </row>
    <row r="45" spans="1:8" ht="39.6" x14ac:dyDescent="0.3">
      <c r="A45" s="144"/>
      <c r="B45" s="144"/>
      <c r="C45" s="29" t="s">
        <v>111</v>
      </c>
      <c r="D45" s="89" t="s">
        <v>38</v>
      </c>
      <c r="E45" s="89">
        <v>2</v>
      </c>
      <c r="F45" s="41">
        <v>2</v>
      </c>
      <c r="G45" s="41">
        <v>1.3</v>
      </c>
      <c r="H45" s="41">
        <f t="shared" si="1"/>
        <v>0.7</v>
      </c>
    </row>
    <row r="46" spans="1:8" ht="26.4" x14ac:dyDescent="0.3">
      <c r="A46" s="144"/>
      <c r="B46" s="144"/>
      <c r="C46" s="29" t="s">
        <v>112</v>
      </c>
      <c r="D46" s="89" t="s">
        <v>38</v>
      </c>
      <c r="E46" s="89">
        <v>1.53</v>
      </c>
      <c r="F46" s="41">
        <v>1.53</v>
      </c>
      <c r="G46" s="41">
        <v>0.56000000000000005</v>
      </c>
      <c r="H46" s="41">
        <f t="shared" si="1"/>
        <v>0.97</v>
      </c>
    </row>
    <row r="47" spans="1:8" ht="26.4" x14ac:dyDescent="0.3">
      <c r="A47" s="144"/>
      <c r="B47" s="144"/>
      <c r="C47" s="29" t="s">
        <v>153</v>
      </c>
      <c r="D47" s="89" t="s">
        <v>45</v>
      </c>
      <c r="E47" s="89"/>
      <c r="F47" s="41"/>
      <c r="G47" s="41"/>
      <c r="H47" s="41"/>
    </row>
    <row r="48" spans="1:8" x14ac:dyDescent="0.3">
      <c r="A48" s="144"/>
      <c r="B48" s="144"/>
      <c r="C48" s="78" t="s">
        <v>46</v>
      </c>
      <c r="D48" s="89"/>
      <c r="E48" s="89">
        <v>28</v>
      </c>
      <c r="F48" s="41">
        <v>28</v>
      </c>
      <c r="G48" s="41">
        <v>28</v>
      </c>
      <c r="H48" s="41">
        <f t="shared" si="1"/>
        <v>0</v>
      </c>
    </row>
    <row r="49" spans="1:8" x14ac:dyDescent="0.3">
      <c r="A49" s="144"/>
      <c r="B49" s="144"/>
      <c r="C49" s="78" t="s">
        <v>47</v>
      </c>
      <c r="D49" s="89"/>
      <c r="E49" s="89">
        <v>28</v>
      </c>
      <c r="F49" s="41">
        <v>28</v>
      </c>
      <c r="G49" s="41">
        <v>28</v>
      </c>
      <c r="H49" s="41">
        <f t="shared" si="1"/>
        <v>0</v>
      </c>
    </row>
    <row r="50" spans="1:8" x14ac:dyDescent="0.3">
      <c r="A50" s="144"/>
      <c r="B50" s="144"/>
      <c r="C50" s="78" t="s">
        <v>48</v>
      </c>
      <c r="D50" s="89"/>
      <c r="E50" s="89">
        <v>28</v>
      </c>
      <c r="F50" s="41">
        <v>28</v>
      </c>
      <c r="G50" s="41">
        <v>28</v>
      </c>
      <c r="H50" s="41">
        <f t="shared" si="1"/>
        <v>0</v>
      </c>
    </row>
    <row r="51" spans="1:8" ht="26.4" x14ac:dyDescent="0.3">
      <c r="A51" s="144">
        <v>11</v>
      </c>
      <c r="B51" s="144" t="s">
        <v>129</v>
      </c>
      <c r="C51" s="38" t="s">
        <v>49</v>
      </c>
      <c r="D51" s="43" t="s">
        <v>36</v>
      </c>
      <c r="E51" s="21">
        <v>101.1</v>
      </c>
      <c r="F51" s="107">
        <v>101.1</v>
      </c>
      <c r="G51" s="108">
        <v>101.1</v>
      </c>
      <c r="H51" s="41">
        <f t="shared" si="1"/>
        <v>0</v>
      </c>
    </row>
    <row r="52" spans="1:8" ht="26.4" x14ac:dyDescent="0.3">
      <c r="A52" s="144"/>
      <c r="B52" s="147"/>
      <c r="C52" s="79" t="s">
        <v>154</v>
      </c>
      <c r="D52" s="80" t="s">
        <v>50</v>
      </c>
      <c r="E52" s="81">
        <v>35000</v>
      </c>
      <c r="F52" s="109">
        <v>35000</v>
      </c>
      <c r="G52" s="110">
        <v>33603</v>
      </c>
      <c r="H52" s="41">
        <f t="shared" si="1"/>
        <v>1397</v>
      </c>
    </row>
    <row r="53" spans="1:8" ht="26.4" x14ac:dyDescent="0.3">
      <c r="A53" s="147"/>
      <c r="B53" s="149" t="s">
        <v>130</v>
      </c>
      <c r="C53" s="74" t="s">
        <v>91</v>
      </c>
      <c r="D53" s="82" t="s">
        <v>36</v>
      </c>
      <c r="E53" s="83">
        <v>100</v>
      </c>
      <c r="F53" s="111">
        <v>100</v>
      </c>
      <c r="G53" s="111">
        <v>108</v>
      </c>
      <c r="H53" s="41">
        <f t="shared" si="1"/>
        <v>-8</v>
      </c>
    </row>
    <row r="54" spans="1:8" ht="26.4" x14ac:dyDescent="0.3">
      <c r="A54" s="148"/>
      <c r="B54" s="150"/>
      <c r="C54" s="74" t="s">
        <v>155</v>
      </c>
      <c r="D54" s="82" t="s">
        <v>38</v>
      </c>
      <c r="E54" s="83">
        <v>340</v>
      </c>
      <c r="F54" s="111">
        <v>100</v>
      </c>
      <c r="G54" s="111">
        <v>156</v>
      </c>
      <c r="H54" s="41">
        <f t="shared" si="1"/>
        <v>-56</v>
      </c>
    </row>
    <row r="55" spans="1:8" ht="26.4" x14ac:dyDescent="0.3">
      <c r="A55" s="148"/>
      <c r="B55" s="150"/>
      <c r="C55" s="74" t="s">
        <v>156</v>
      </c>
      <c r="D55" s="82" t="s">
        <v>38</v>
      </c>
      <c r="E55" s="83">
        <v>84</v>
      </c>
      <c r="F55" s="111">
        <v>20</v>
      </c>
      <c r="G55" s="111">
        <v>22</v>
      </c>
      <c r="H55" s="41">
        <f t="shared" si="1"/>
        <v>-2</v>
      </c>
    </row>
    <row r="56" spans="1:8" ht="26.4" x14ac:dyDescent="0.3">
      <c r="A56" s="148"/>
      <c r="B56" s="150"/>
      <c r="C56" s="79" t="s">
        <v>101</v>
      </c>
      <c r="D56" s="80" t="s">
        <v>102</v>
      </c>
      <c r="E56" s="84">
        <v>117.2</v>
      </c>
      <c r="F56" s="109">
        <v>67.2</v>
      </c>
      <c r="G56" s="110">
        <v>82.54</v>
      </c>
      <c r="H56" s="41">
        <f t="shared" si="1"/>
        <v>-15.340000000000003</v>
      </c>
    </row>
    <row r="57" spans="1:8" ht="52.8" x14ac:dyDescent="0.3">
      <c r="A57" s="148"/>
      <c r="B57" s="150"/>
      <c r="C57" s="74" t="s">
        <v>157</v>
      </c>
      <c r="D57" s="82" t="s">
        <v>36</v>
      </c>
      <c r="E57" s="83">
        <v>100</v>
      </c>
      <c r="F57" s="111">
        <v>100</v>
      </c>
      <c r="G57" s="111">
        <v>99.1</v>
      </c>
      <c r="H57" s="41">
        <f t="shared" si="1"/>
        <v>0.90000000000000568</v>
      </c>
    </row>
    <row r="58" spans="1:8" x14ac:dyDescent="0.3">
      <c r="A58" s="148"/>
      <c r="B58" s="150"/>
      <c r="C58" s="74" t="s">
        <v>158</v>
      </c>
      <c r="D58" s="82" t="s">
        <v>50</v>
      </c>
      <c r="E58" s="83">
        <v>35.799999999999997</v>
      </c>
      <c r="F58" s="111">
        <v>16.8</v>
      </c>
      <c r="G58" s="111">
        <v>38.4</v>
      </c>
      <c r="H58" s="41">
        <f t="shared" si="1"/>
        <v>-21.599999999999998</v>
      </c>
    </row>
    <row r="59" spans="1:8" ht="39.6" x14ac:dyDescent="0.3">
      <c r="A59" s="148"/>
      <c r="B59" s="150"/>
      <c r="C59" s="74" t="s">
        <v>159</v>
      </c>
      <c r="D59" s="82" t="s">
        <v>104</v>
      </c>
      <c r="E59" s="83">
        <v>8</v>
      </c>
      <c r="F59" s="111">
        <v>8</v>
      </c>
      <c r="G59" s="111">
        <v>8</v>
      </c>
      <c r="H59" s="41">
        <f t="shared" si="1"/>
        <v>0</v>
      </c>
    </row>
    <row r="60" spans="1:8" ht="26.4" x14ac:dyDescent="0.3">
      <c r="A60" s="146"/>
      <c r="B60" s="151"/>
      <c r="C60" s="74" t="s">
        <v>103</v>
      </c>
      <c r="D60" s="82" t="s">
        <v>71</v>
      </c>
      <c r="E60" s="83">
        <v>20</v>
      </c>
      <c r="F60" s="111">
        <v>20</v>
      </c>
      <c r="G60" s="111">
        <v>20</v>
      </c>
      <c r="H60" s="41">
        <f t="shared" si="1"/>
        <v>0</v>
      </c>
    </row>
    <row r="61" spans="1:8" ht="39.6" x14ac:dyDescent="0.3">
      <c r="A61" s="144">
        <v>13</v>
      </c>
      <c r="B61" s="146" t="s">
        <v>131</v>
      </c>
      <c r="C61" s="85" t="s">
        <v>160</v>
      </c>
      <c r="D61" s="91" t="s">
        <v>36</v>
      </c>
      <c r="E61" s="91">
        <v>100</v>
      </c>
      <c r="F61" s="101">
        <v>100</v>
      </c>
      <c r="G61" s="101">
        <v>100</v>
      </c>
      <c r="H61" s="41">
        <f t="shared" si="1"/>
        <v>0</v>
      </c>
    </row>
    <row r="62" spans="1:8" ht="39.6" x14ac:dyDescent="0.3">
      <c r="A62" s="144"/>
      <c r="B62" s="146"/>
      <c r="C62" s="29" t="s">
        <v>161</v>
      </c>
      <c r="D62" s="89" t="s">
        <v>36</v>
      </c>
      <c r="E62" s="89">
        <v>100</v>
      </c>
      <c r="F62" s="41">
        <v>100</v>
      </c>
      <c r="G62" s="41">
        <v>100</v>
      </c>
      <c r="H62" s="41">
        <f t="shared" si="1"/>
        <v>0</v>
      </c>
    </row>
    <row r="63" spans="1:8" x14ac:dyDescent="0.3">
      <c r="A63" s="144"/>
      <c r="B63" s="144"/>
      <c r="C63" s="29" t="s">
        <v>105</v>
      </c>
      <c r="D63" s="89" t="s">
        <v>162</v>
      </c>
      <c r="E63" s="89">
        <v>306.76</v>
      </c>
      <c r="F63" s="41">
        <v>171.76</v>
      </c>
      <c r="G63" s="41">
        <v>179.79</v>
      </c>
      <c r="H63" s="41">
        <f>F63-G63</f>
        <v>-8.0300000000000011</v>
      </c>
    </row>
    <row r="64" spans="1:8" ht="39.6" x14ac:dyDescent="0.3">
      <c r="A64" s="144">
        <v>14</v>
      </c>
      <c r="B64" s="144" t="s">
        <v>132</v>
      </c>
      <c r="C64" s="86" t="s">
        <v>163</v>
      </c>
      <c r="D64" s="89" t="s">
        <v>37</v>
      </c>
      <c r="E64" s="37">
        <v>100</v>
      </c>
      <c r="F64" s="41">
        <v>40</v>
      </c>
      <c r="G64" s="41">
        <v>44</v>
      </c>
      <c r="H64" s="41">
        <f t="shared" si="1"/>
        <v>-4</v>
      </c>
    </row>
    <row r="65" spans="1:8" ht="39.6" x14ac:dyDescent="0.3">
      <c r="A65" s="144"/>
      <c r="B65" s="144"/>
      <c r="C65" s="86" t="s">
        <v>164</v>
      </c>
      <c r="D65" s="89" t="s">
        <v>38</v>
      </c>
      <c r="E65" s="37">
        <v>10</v>
      </c>
      <c r="F65" s="41">
        <v>5</v>
      </c>
      <c r="G65" s="41">
        <v>4</v>
      </c>
      <c r="H65" s="41">
        <f t="shared" si="1"/>
        <v>1</v>
      </c>
    </row>
    <row r="66" spans="1:8" ht="26.4" x14ac:dyDescent="0.3">
      <c r="A66" s="144"/>
      <c r="B66" s="144"/>
      <c r="C66" s="86" t="s">
        <v>106</v>
      </c>
      <c r="D66" s="89" t="s">
        <v>36</v>
      </c>
      <c r="E66" s="37">
        <v>50</v>
      </c>
      <c r="F66" s="41">
        <v>50</v>
      </c>
      <c r="G66" s="41">
        <v>84.37</v>
      </c>
      <c r="H66" s="41">
        <f>F66-G66</f>
        <v>-34.370000000000005</v>
      </c>
    </row>
    <row r="67" spans="1:8" ht="26.4" x14ac:dyDescent="0.3">
      <c r="A67" s="147">
        <v>15</v>
      </c>
      <c r="B67" s="147" t="s">
        <v>133</v>
      </c>
      <c r="C67" s="59" t="s">
        <v>51</v>
      </c>
      <c r="D67" s="44" t="s">
        <v>36</v>
      </c>
      <c r="E67" s="66" t="s">
        <v>87</v>
      </c>
      <c r="F67" s="32" t="s">
        <v>87</v>
      </c>
      <c r="G67" s="32">
        <v>97.6</v>
      </c>
      <c r="H67" s="41">
        <f>94-G67</f>
        <v>-3.5999999999999943</v>
      </c>
    </row>
    <row r="68" spans="1:8" ht="52.8" x14ac:dyDescent="0.3">
      <c r="A68" s="148"/>
      <c r="B68" s="148"/>
      <c r="C68" s="45" t="s">
        <v>52</v>
      </c>
      <c r="D68" s="44" t="s">
        <v>36</v>
      </c>
      <c r="E68" s="44" t="s">
        <v>165</v>
      </c>
      <c r="F68" s="112" t="s">
        <v>165</v>
      </c>
      <c r="G68" s="41">
        <v>0</v>
      </c>
      <c r="H68" s="41">
        <f>10-G68</f>
        <v>10</v>
      </c>
    </row>
    <row r="69" spans="1:8" ht="26.4" x14ac:dyDescent="0.3">
      <c r="A69" s="148"/>
      <c r="B69" s="148"/>
      <c r="C69" s="62" t="s">
        <v>107</v>
      </c>
      <c r="D69" s="66" t="s">
        <v>36</v>
      </c>
      <c r="E69" s="66" t="s">
        <v>108</v>
      </c>
      <c r="F69" s="32" t="s">
        <v>108</v>
      </c>
      <c r="G69" s="32">
        <v>25.8</v>
      </c>
      <c r="H69" s="41">
        <f>14-G69</f>
        <v>-11.8</v>
      </c>
    </row>
    <row r="70" spans="1:8" ht="26.4" x14ac:dyDescent="0.3">
      <c r="A70" s="146"/>
      <c r="B70" s="146"/>
      <c r="C70" s="62" t="s">
        <v>166</v>
      </c>
      <c r="D70" s="66" t="s">
        <v>36</v>
      </c>
      <c r="E70" s="66" t="s">
        <v>167</v>
      </c>
      <c r="F70" s="32" t="s">
        <v>167</v>
      </c>
      <c r="G70" s="32">
        <v>32.5</v>
      </c>
      <c r="H70" s="41">
        <f>30-G70</f>
        <v>-2.5</v>
      </c>
    </row>
    <row r="71" spans="1:8" ht="39.6" x14ac:dyDescent="0.3">
      <c r="A71" s="144">
        <v>16</v>
      </c>
      <c r="B71" s="144" t="s">
        <v>134</v>
      </c>
      <c r="C71" s="46" t="s">
        <v>82</v>
      </c>
      <c r="D71" s="89" t="s">
        <v>36</v>
      </c>
      <c r="E71" s="89">
        <v>65</v>
      </c>
      <c r="F71" s="41">
        <v>65</v>
      </c>
      <c r="G71" s="41">
        <v>64</v>
      </c>
      <c r="H71" s="41">
        <f t="shared" si="1"/>
        <v>1</v>
      </c>
    </row>
    <row r="72" spans="1:8" ht="39.6" x14ac:dyDescent="0.3">
      <c r="A72" s="144"/>
      <c r="B72" s="144"/>
      <c r="C72" s="46" t="s">
        <v>83</v>
      </c>
      <c r="D72" s="89" t="s">
        <v>36</v>
      </c>
      <c r="E72" s="89">
        <v>55</v>
      </c>
      <c r="F72" s="41">
        <v>55</v>
      </c>
      <c r="G72" s="41">
        <v>73</v>
      </c>
      <c r="H72" s="41">
        <f t="shared" si="1"/>
        <v>-18</v>
      </c>
    </row>
    <row r="73" spans="1:8" ht="26.4" x14ac:dyDescent="0.3">
      <c r="A73" s="144"/>
      <c r="B73" s="144"/>
      <c r="C73" s="46" t="s">
        <v>168</v>
      </c>
      <c r="D73" s="89" t="s">
        <v>36</v>
      </c>
      <c r="E73" s="89">
        <v>8.5</v>
      </c>
      <c r="F73" s="41">
        <v>8.5</v>
      </c>
      <c r="G73" s="41">
        <v>26</v>
      </c>
      <c r="H73" s="41">
        <f t="shared" si="1"/>
        <v>-17.5</v>
      </c>
    </row>
    <row r="74" spans="1:8" ht="26.4" x14ac:dyDescent="0.3">
      <c r="A74" s="144"/>
      <c r="B74" s="144"/>
      <c r="C74" s="46" t="s">
        <v>169</v>
      </c>
      <c r="D74" s="89" t="s">
        <v>36</v>
      </c>
      <c r="E74" s="89">
        <v>8.5</v>
      </c>
      <c r="F74" s="41">
        <v>8.5</v>
      </c>
      <c r="G74" s="41">
        <v>17.5</v>
      </c>
      <c r="H74" s="41">
        <f t="shared" si="1"/>
        <v>-9</v>
      </c>
    </row>
    <row r="75" spans="1:8" ht="39.6" x14ac:dyDescent="0.3">
      <c r="A75" s="144"/>
      <c r="B75" s="144"/>
      <c r="C75" s="70" t="s">
        <v>84</v>
      </c>
      <c r="D75" s="90" t="s">
        <v>71</v>
      </c>
      <c r="E75" s="90">
        <v>20</v>
      </c>
      <c r="F75" s="103">
        <v>20</v>
      </c>
      <c r="G75" s="103">
        <v>20</v>
      </c>
      <c r="H75" s="41">
        <f t="shared" si="1"/>
        <v>0</v>
      </c>
    </row>
    <row r="76" spans="1:8" ht="27" x14ac:dyDescent="0.3">
      <c r="A76" s="145">
        <v>17</v>
      </c>
      <c r="B76" s="144" t="s">
        <v>135</v>
      </c>
      <c r="C76" s="87" t="s">
        <v>109</v>
      </c>
      <c r="D76" s="42" t="s">
        <v>170</v>
      </c>
      <c r="E76" s="93">
        <v>17</v>
      </c>
      <c r="F76" s="113">
        <v>17</v>
      </c>
      <c r="G76" s="113">
        <v>17</v>
      </c>
      <c r="H76" s="41">
        <f t="shared" si="1"/>
        <v>0</v>
      </c>
    </row>
    <row r="77" spans="1:8" ht="26.4" x14ac:dyDescent="0.3">
      <c r="A77" s="145"/>
      <c r="B77" s="144"/>
      <c r="C77" s="29" t="s">
        <v>86</v>
      </c>
      <c r="D77" s="42" t="s">
        <v>36</v>
      </c>
      <c r="E77" s="89">
        <v>27</v>
      </c>
      <c r="F77" s="41">
        <v>27</v>
      </c>
      <c r="G77" s="41">
        <v>27.8</v>
      </c>
      <c r="H77" s="41">
        <f>F77-G77</f>
        <v>-0.80000000000000071</v>
      </c>
    </row>
  </sheetData>
  <mergeCells count="41">
    <mergeCell ref="A3:H3"/>
    <mergeCell ref="A5:A6"/>
    <mergeCell ref="B5:B6"/>
    <mergeCell ref="C5:C6"/>
    <mergeCell ref="D5:D6"/>
    <mergeCell ref="E5:H5"/>
    <mergeCell ref="E6:F6"/>
    <mergeCell ref="A8:A12"/>
    <mergeCell ref="B8:B13"/>
    <mergeCell ref="B14:B21"/>
    <mergeCell ref="A15:A21"/>
    <mergeCell ref="A22:A23"/>
    <mergeCell ref="B22:B25"/>
    <mergeCell ref="A26:A29"/>
    <mergeCell ref="B26:B29"/>
    <mergeCell ref="A30:A31"/>
    <mergeCell ref="B30:B31"/>
    <mergeCell ref="A32:A33"/>
    <mergeCell ref="B32:B33"/>
    <mergeCell ref="A34:A37"/>
    <mergeCell ref="B34:B37"/>
    <mergeCell ref="A38:A40"/>
    <mergeCell ref="B38:B40"/>
    <mergeCell ref="A41:A42"/>
    <mergeCell ref="B41:B42"/>
    <mergeCell ref="A43:A50"/>
    <mergeCell ref="B43:B50"/>
    <mergeCell ref="A51:A52"/>
    <mergeCell ref="B51:B52"/>
    <mergeCell ref="A53:A60"/>
    <mergeCell ref="B53:B60"/>
    <mergeCell ref="A71:A75"/>
    <mergeCell ref="B71:B75"/>
    <mergeCell ref="A76:A77"/>
    <mergeCell ref="B76:B77"/>
    <mergeCell ref="A61:A63"/>
    <mergeCell ref="B61:B63"/>
    <mergeCell ref="A64:A66"/>
    <mergeCell ref="B64:B66"/>
    <mergeCell ref="A67:A70"/>
    <mergeCell ref="B67:B70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zoomScale="142" zoomScaleNormal="142" workbookViewId="0">
      <selection activeCell="B22" sqref="B22"/>
    </sheetView>
  </sheetViews>
  <sheetFormatPr defaultColWidth="9.109375" defaultRowHeight="13.2" x14ac:dyDescent="0.25"/>
  <cols>
    <col min="1" max="1" width="3.44140625" style="16" customWidth="1"/>
    <col min="2" max="2" width="47.33203125" style="16" customWidth="1"/>
    <col min="3" max="3" width="29.88671875" style="17" customWidth="1"/>
    <col min="4" max="4" width="17.44140625" style="17" customWidth="1"/>
    <col min="5" max="16384" width="9.109375" style="16"/>
  </cols>
  <sheetData>
    <row r="1" spans="1:4" x14ac:dyDescent="0.25">
      <c r="D1" s="22" t="s">
        <v>30</v>
      </c>
    </row>
    <row r="3" spans="1:4" s="23" customFormat="1" ht="15.6" x14ac:dyDescent="0.3">
      <c r="A3" s="156" t="s">
        <v>172</v>
      </c>
      <c r="B3" s="156"/>
      <c r="C3" s="156"/>
      <c r="D3" s="156"/>
    </row>
    <row r="4" spans="1:4" x14ac:dyDescent="0.25">
      <c r="B4" s="11"/>
    </row>
    <row r="5" spans="1:4" ht="42" customHeight="1" x14ac:dyDescent="0.25">
      <c r="A5" s="24" t="s">
        <v>0</v>
      </c>
      <c r="B5" s="12" t="s">
        <v>26</v>
      </c>
      <c r="C5" s="12" t="s">
        <v>29</v>
      </c>
      <c r="D5" s="12" t="s">
        <v>88</v>
      </c>
    </row>
    <row r="6" spans="1:4" ht="39.6" x14ac:dyDescent="0.25">
      <c r="A6" s="34">
        <v>1</v>
      </c>
      <c r="B6" s="33" t="s">
        <v>62</v>
      </c>
      <c r="C6" s="25" t="s">
        <v>63</v>
      </c>
      <c r="D6" s="53">
        <v>130</v>
      </c>
    </row>
    <row r="7" spans="1:4" ht="39.6" x14ac:dyDescent="0.25">
      <c r="A7" s="34">
        <v>2</v>
      </c>
      <c r="B7" s="33" t="s">
        <v>14</v>
      </c>
      <c r="C7" s="25" t="s">
        <v>58</v>
      </c>
      <c r="D7" s="32">
        <v>119.8</v>
      </c>
    </row>
    <row r="8" spans="1:4" ht="42" customHeight="1" x14ac:dyDescent="0.25">
      <c r="A8" s="34">
        <v>3</v>
      </c>
      <c r="B8" s="33" t="s">
        <v>16</v>
      </c>
      <c r="C8" s="26" t="s">
        <v>57</v>
      </c>
      <c r="D8" s="32">
        <v>112.2</v>
      </c>
    </row>
    <row r="9" spans="1:4" ht="52.5" customHeight="1" x14ac:dyDescent="0.25">
      <c r="A9" s="34">
        <v>4</v>
      </c>
      <c r="B9" s="33" t="s">
        <v>18</v>
      </c>
      <c r="C9" s="26" t="s">
        <v>64</v>
      </c>
      <c r="D9" s="32">
        <v>110</v>
      </c>
    </row>
    <row r="10" spans="1:4" ht="48" customHeight="1" x14ac:dyDescent="0.25">
      <c r="A10" s="34">
        <v>5</v>
      </c>
      <c r="B10" s="33" t="s">
        <v>8</v>
      </c>
      <c r="C10" s="26" t="s">
        <v>63</v>
      </c>
      <c r="D10" s="53">
        <v>108</v>
      </c>
    </row>
    <row r="11" spans="1:4" ht="52.8" x14ac:dyDescent="0.25">
      <c r="A11" s="34">
        <v>6</v>
      </c>
      <c r="B11" s="33" t="s">
        <v>11</v>
      </c>
      <c r="C11" s="26" t="s">
        <v>89</v>
      </c>
      <c r="D11" s="32">
        <v>102</v>
      </c>
    </row>
    <row r="12" spans="1:4" ht="39.6" x14ac:dyDescent="0.25">
      <c r="A12" s="34">
        <v>7</v>
      </c>
      <c r="B12" s="33" t="s">
        <v>12</v>
      </c>
      <c r="C12" s="26" t="s">
        <v>74</v>
      </c>
      <c r="D12" s="53">
        <v>102</v>
      </c>
    </row>
    <row r="13" spans="1:4" ht="42" customHeight="1" x14ac:dyDescent="0.25">
      <c r="A13" s="34">
        <v>8</v>
      </c>
      <c r="B13" s="33" t="s">
        <v>17</v>
      </c>
      <c r="C13" s="25" t="s">
        <v>73</v>
      </c>
      <c r="D13" s="32">
        <v>101.9</v>
      </c>
    </row>
    <row r="14" spans="1:4" ht="48" customHeight="1" x14ac:dyDescent="0.25">
      <c r="A14" s="34">
        <v>9</v>
      </c>
      <c r="B14" s="33" t="s">
        <v>90</v>
      </c>
      <c r="C14" s="25" t="s">
        <v>63</v>
      </c>
      <c r="D14" s="53">
        <v>101.5</v>
      </c>
    </row>
    <row r="15" spans="1:4" ht="42" customHeight="1" x14ac:dyDescent="0.25">
      <c r="A15" s="34">
        <v>10</v>
      </c>
      <c r="B15" s="33" t="s">
        <v>118</v>
      </c>
      <c r="C15" s="26" t="s">
        <v>53</v>
      </c>
      <c r="D15" s="60">
        <v>99.9</v>
      </c>
    </row>
    <row r="16" spans="1:4" ht="50.25" customHeight="1" x14ac:dyDescent="0.25">
      <c r="A16" s="34">
        <v>11</v>
      </c>
      <c r="B16" s="33" t="s">
        <v>6</v>
      </c>
      <c r="C16" s="25" t="s">
        <v>63</v>
      </c>
      <c r="D16" s="32">
        <v>99.2</v>
      </c>
    </row>
    <row r="17" spans="1:4" ht="49.5" customHeight="1" x14ac:dyDescent="0.25">
      <c r="A17" s="34">
        <v>12</v>
      </c>
      <c r="B17" s="33" t="s">
        <v>5</v>
      </c>
      <c r="C17" s="25" t="s">
        <v>55</v>
      </c>
      <c r="D17" s="53">
        <v>98.1</v>
      </c>
    </row>
    <row r="18" spans="1:4" ht="33.75" customHeight="1" x14ac:dyDescent="0.25">
      <c r="A18" s="34">
        <v>13</v>
      </c>
      <c r="B18" s="28" t="s">
        <v>10</v>
      </c>
      <c r="C18" s="25" t="s">
        <v>56</v>
      </c>
      <c r="D18" s="32">
        <v>91.2</v>
      </c>
    </row>
    <row r="19" spans="1:4" ht="42" customHeight="1" x14ac:dyDescent="0.25">
      <c r="A19" s="34">
        <v>14</v>
      </c>
      <c r="B19" s="33" t="s">
        <v>7</v>
      </c>
      <c r="C19" s="26" t="s">
        <v>54</v>
      </c>
      <c r="D19" s="32">
        <v>87.5</v>
      </c>
    </row>
    <row r="20" spans="1:4" ht="52.8" x14ac:dyDescent="0.25">
      <c r="A20" s="34">
        <v>15</v>
      </c>
      <c r="B20" s="33" t="s">
        <v>9</v>
      </c>
      <c r="C20" s="25" t="s">
        <v>56</v>
      </c>
      <c r="D20" s="32">
        <v>83.9</v>
      </c>
    </row>
    <row r="21" spans="1:4" ht="43.5" customHeight="1" x14ac:dyDescent="0.25">
      <c r="A21" s="34">
        <v>16</v>
      </c>
      <c r="B21" s="33" t="s">
        <v>13</v>
      </c>
      <c r="C21" s="26" t="s">
        <v>56</v>
      </c>
      <c r="D21" s="60">
        <v>83</v>
      </c>
    </row>
    <row r="22" spans="1:4" ht="48.75" customHeight="1" x14ac:dyDescent="0.25">
      <c r="A22" s="34">
        <v>17</v>
      </c>
      <c r="B22" s="28" t="s">
        <v>15</v>
      </c>
      <c r="C22" s="25" t="s">
        <v>89</v>
      </c>
      <c r="D22" s="32">
        <v>64.2</v>
      </c>
    </row>
    <row r="23" spans="1:4" ht="41.25" customHeight="1" x14ac:dyDescent="0.25">
      <c r="C23" s="16"/>
      <c r="D23" s="16"/>
    </row>
    <row r="24" spans="1:4" ht="54.75" customHeight="1" x14ac:dyDescent="0.25">
      <c r="C24" s="16"/>
      <c r="D24" s="16"/>
    </row>
    <row r="25" spans="1:4" x14ac:dyDescent="0.25">
      <c r="C25" s="16"/>
      <c r="D25" s="16"/>
    </row>
  </sheetData>
  <sortState ref="A6:D22">
    <sortCondition descending="1" ref="D6"/>
  </sortState>
  <mergeCells count="1">
    <mergeCell ref="A3:D3"/>
  </mergeCells>
  <pageMargins left="0.51181102362204722" right="0.11811023622047245" top="0.15748031496062992" bottom="0.15748031496062992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пр.1</vt:lpstr>
      <vt:lpstr>пр.2</vt:lpstr>
      <vt:lpstr>пр. 3</vt:lpstr>
      <vt:lpstr>пр.4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2021-04-30T05:53:39Z</dcterms:modified>
</cp:coreProperties>
</file>